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miloAndres\OneDrive - UNIDAD ADMINISTRATIVA ESPECIAL AERONAUTICA CIVIL\AEROCIVIL\Bases de datos\Boletines\Julio\"/>
    </mc:Choice>
  </mc:AlternateContent>
  <xr:revisionPtr revIDLastSave="493" documentId="8_{C3958082-34AD-4271-BB90-E0CF2C80863D}" xr6:coauthVersionLast="45" xr6:coauthVersionMax="45" xr10:uidLastSave="{0D95005B-9C1F-41C1-B15B-2705F88786AD}"/>
  <bookViews>
    <workbookView xWindow="-120" yWindow="-120" windowWidth="20730" windowHeight="11160" firstSheet="4" activeTab="9" xr2:uid="{08EE50B1-D5A8-4DF6-AD6D-51A02B0813A1}"/>
  </bookViews>
  <sheets>
    <sheet name="INDICE" sheetId="1" r:id="rId1"/>
    <sheet name="Novedades" sheetId="3" r:id="rId2"/>
    <sheet name="Cuadro 2.1A" sheetId="4" r:id="rId3"/>
    <sheet name="Cuadro 2.1B" sheetId="5" r:id="rId4"/>
    <sheet name="CUADRO 2.2A" sheetId="6" r:id="rId5"/>
    <sheet name="CUADRO 2.2B" sheetId="7" r:id="rId6"/>
    <sheet name="CUADRO 2.3" sheetId="8" r:id="rId7"/>
    <sheet name="CUADRO 2.3B" sheetId="9" r:id="rId8"/>
    <sheet name="CUADRO 2.4" sheetId="10" r:id="rId9"/>
    <sheet name="CUADRO 2.5" sheetId="11" r:id="rId10"/>
  </sheets>
  <definedNames>
    <definedName name="_xlnm._FilterDatabase" localSheetId="7" hidden="1">'CUADRO 2.3B'!$A$8:$S$668</definedName>
    <definedName name="_xlnm._FilterDatabase" localSheetId="8" hidden="1">'CUADRO 2.4'!$A$8:$S$8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7" i="4" l="1"/>
  <c r="E37" i="4"/>
  <c r="F37" i="4"/>
  <c r="G37" i="4"/>
  <c r="H37" i="4"/>
  <c r="I37" i="4"/>
  <c r="J37" i="4"/>
  <c r="K37" i="4"/>
  <c r="C37" i="4"/>
  <c r="I36" i="5"/>
  <c r="I37" i="5" s="1"/>
  <c r="D37" i="5"/>
  <c r="E37" i="5"/>
  <c r="F37" i="5"/>
  <c r="G37" i="5"/>
  <c r="H37" i="5"/>
  <c r="J37" i="5"/>
  <c r="C37" i="5"/>
  <c r="D35" i="5"/>
  <c r="K32" i="5"/>
  <c r="J32" i="5"/>
  <c r="I32" i="5"/>
  <c r="H32" i="5"/>
  <c r="G32" i="5"/>
  <c r="F32" i="5"/>
  <c r="E32" i="5"/>
  <c r="D32" i="5"/>
  <c r="C32" i="5"/>
  <c r="I36" i="4"/>
  <c r="C35" i="4"/>
  <c r="C32" i="4"/>
  <c r="K32" i="4"/>
  <c r="J32" i="4"/>
  <c r="I32" i="4"/>
  <c r="H32" i="4"/>
  <c r="G32" i="4"/>
  <c r="F32" i="4"/>
  <c r="E32" i="4"/>
  <c r="D32" i="4"/>
  <c r="S9" i="11" l="1"/>
  <c r="S10" i="11"/>
  <c r="S11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0" i="11"/>
  <c r="R81" i="11"/>
  <c r="R82" i="11"/>
  <c r="R83" i="11"/>
  <c r="R84" i="11"/>
  <c r="R85" i="11"/>
  <c r="R86" i="11"/>
  <c r="R87" i="11"/>
  <c r="R88" i="11"/>
  <c r="R89" i="11"/>
  <c r="R90" i="11"/>
  <c r="R91" i="11"/>
  <c r="R92" i="11"/>
  <c r="R93" i="11"/>
  <c r="R94" i="11"/>
  <c r="R95" i="11"/>
  <c r="R96" i="11"/>
  <c r="R97" i="11"/>
  <c r="R98" i="11"/>
  <c r="R99" i="11"/>
  <c r="R100" i="11"/>
  <c r="R101" i="11"/>
  <c r="R102" i="11"/>
  <c r="R103" i="11"/>
  <c r="R104" i="11"/>
  <c r="R105" i="11"/>
  <c r="R106" i="11"/>
  <c r="R107" i="11"/>
  <c r="R108" i="11"/>
  <c r="R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Q72" i="11"/>
  <c r="Q73" i="11"/>
  <c r="Q74" i="11"/>
  <c r="Q75" i="11"/>
  <c r="Q76" i="11"/>
  <c r="Q77" i="11"/>
  <c r="Q78" i="11"/>
  <c r="Q79" i="11"/>
  <c r="Q80" i="11"/>
  <c r="Q81" i="11"/>
  <c r="Q82" i="11"/>
  <c r="Q83" i="11"/>
  <c r="Q84" i="11"/>
  <c r="Q85" i="11"/>
  <c r="Q86" i="11"/>
  <c r="Q87" i="11"/>
  <c r="Q88" i="11"/>
  <c r="Q89" i="11"/>
  <c r="Q90" i="11"/>
  <c r="Q91" i="11"/>
  <c r="Q92" i="11"/>
  <c r="Q93" i="11"/>
  <c r="Q94" i="11"/>
  <c r="Q95" i="11"/>
  <c r="Q96" i="11"/>
  <c r="Q97" i="11"/>
  <c r="Q98" i="11"/>
  <c r="Q99" i="11"/>
  <c r="Q100" i="11"/>
  <c r="Q101" i="11"/>
  <c r="Q102" i="11"/>
  <c r="Q103" i="11"/>
  <c r="Q104" i="11"/>
  <c r="Q105" i="11"/>
  <c r="Q106" i="11"/>
  <c r="Q107" i="11"/>
  <c r="Q108" i="11"/>
  <c r="Q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68" i="11"/>
  <c r="P69" i="11"/>
  <c r="P70" i="11"/>
  <c r="P71" i="11"/>
  <c r="P72" i="11"/>
  <c r="P73" i="11"/>
  <c r="P74" i="11"/>
  <c r="P75" i="11"/>
  <c r="P76" i="11"/>
  <c r="P77" i="11"/>
  <c r="P78" i="11"/>
  <c r="P79" i="11"/>
  <c r="P80" i="11"/>
  <c r="P81" i="11"/>
  <c r="P82" i="11"/>
  <c r="P83" i="11"/>
  <c r="P84" i="11"/>
  <c r="P85" i="11"/>
  <c r="P86" i="11"/>
  <c r="P87" i="11"/>
  <c r="P88" i="11"/>
  <c r="P89" i="11"/>
  <c r="P90" i="11"/>
  <c r="P91" i="11"/>
  <c r="P92" i="11"/>
  <c r="P93" i="11"/>
  <c r="P94" i="11"/>
  <c r="P95" i="11"/>
  <c r="P96" i="11"/>
  <c r="P97" i="11"/>
  <c r="P98" i="11"/>
  <c r="P99" i="11"/>
  <c r="P100" i="11"/>
  <c r="P101" i="11"/>
  <c r="P102" i="11"/>
  <c r="P103" i="11"/>
  <c r="P104" i="11"/>
  <c r="P105" i="11"/>
  <c r="P106" i="11"/>
  <c r="P107" i="11"/>
  <c r="P108" i="11"/>
  <c r="P8" i="11"/>
  <c r="M9" i="11"/>
  <c r="M10" i="11"/>
  <c r="M11" i="11"/>
  <c r="M12" i="11"/>
  <c r="S12" i="11" s="1"/>
  <c r="M13" i="11"/>
  <c r="S13" i="11" s="1"/>
  <c r="M14" i="11"/>
  <c r="S14" i="11" s="1"/>
  <c r="M15" i="11"/>
  <c r="S15" i="11" s="1"/>
  <c r="M16" i="11"/>
  <c r="S16" i="11" s="1"/>
  <c r="M17" i="11"/>
  <c r="S17" i="11" s="1"/>
  <c r="M18" i="11"/>
  <c r="S18" i="11" s="1"/>
  <c r="M19" i="11"/>
  <c r="S19" i="11" s="1"/>
  <c r="M20" i="11"/>
  <c r="S20" i="11" s="1"/>
  <c r="M21" i="11"/>
  <c r="S21" i="11" s="1"/>
  <c r="M22" i="11"/>
  <c r="S22" i="11" s="1"/>
  <c r="M23" i="11"/>
  <c r="S23" i="11" s="1"/>
  <c r="M24" i="11"/>
  <c r="S24" i="11" s="1"/>
  <c r="M25" i="11"/>
  <c r="S25" i="11" s="1"/>
  <c r="M26" i="11"/>
  <c r="S26" i="11" s="1"/>
  <c r="M27" i="11"/>
  <c r="S27" i="11" s="1"/>
  <c r="M28" i="11"/>
  <c r="S28" i="11" s="1"/>
  <c r="M29" i="11"/>
  <c r="S29" i="11" s="1"/>
  <c r="M30" i="11"/>
  <c r="S30" i="11" s="1"/>
  <c r="M31" i="11"/>
  <c r="S31" i="11" s="1"/>
  <c r="M32" i="11"/>
  <c r="S32" i="11" s="1"/>
  <c r="M33" i="11"/>
  <c r="S33" i="11" s="1"/>
  <c r="M34" i="11"/>
  <c r="S34" i="11" s="1"/>
  <c r="M35" i="11"/>
  <c r="S35" i="11" s="1"/>
  <c r="M36" i="11"/>
  <c r="S36" i="11" s="1"/>
  <c r="M37" i="11"/>
  <c r="S37" i="11" s="1"/>
  <c r="M38" i="11"/>
  <c r="S38" i="11" s="1"/>
  <c r="M39" i="11"/>
  <c r="S39" i="11" s="1"/>
  <c r="M40" i="11"/>
  <c r="S40" i="11" s="1"/>
  <c r="M41" i="11"/>
  <c r="S41" i="11" s="1"/>
  <c r="M42" i="11"/>
  <c r="S42" i="11" s="1"/>
  <c r="M43" i="11"/>
  <c r="S43" i="11" s="1"/>
  <c r="M44" i="11"/>
  <c r="S44" i="11" s="1"/>
  <c r="M45" i="11"/>
  <c r="S45" i="11" s="1"/>
  <c r="M46" i="11"/>
  <c r="S46" i="11" s="1"/>
  <c r="M47" i="11"/>
  <c r="S47" i="11" s="1"/>
  <c r="M48" i="11"/>
  <c r="S48" i="11" s="1"/>
  <c r="M49" i="11"/>
  <c r="S49" i="11" s="1"/>
  <c r="M50" i="11"/>
  <c r="S50" i="11" s="1"/>
  <c r="M51" i="11"/>
  <c r="S51" i="11" s="1"/>
  <c r="M52" i="11"/>
  <c r="S52" i="11" s="1"/>
  <c r="M53" i="11"/>
  <c r="S53" i="11" s="1"/>
  <c r="M54" i="11"/>
  <c r="S54" i="11" s="1"/>
  <c r="M55" i="11"/>
  <c r="S55" i="11" s="1"/>
  <c r="M56" i="11"/>
  <c r="S56" i="11" s="1"/>
  <c r="M57" i="11"/>
  <c r="S57" i="11" s="1"/>
  <c r="M58" i="11"/>
  <c r="S58" i="11" s="1"/>
  <c r="M59" i="11"/>
  <c r="S59" i="11" s="1"/>
  <c r="M60" i="11"/>
  <c r="S60" i="11" s="1"/>
  <c r="M61" i="11"/>
  <c r="S61" i="11" s="1"/>
  <c r="M62" i="11"/>
  <c r="S62" i="11" s="1"/>
  <c r="M63" i="11"/>
  <c r="S63" i="11" s="1"/>
  <c r="M64" i="11"/>
  <c r="S64" i="11" s="1"/>
  <c r="M65" i="11"/>
  <c r="S65" i="11" s="1"/>
  <c r="M66" i="11"/>
  <c r="S66" i="11" s="1"/>
  <c r="M67" i="11"/>
  <c r="S67" i="11" s="1"/>
  <c r="M68" i="11"/>
  <c r="S68" i="11" s="1"/>
  <c r="M69" i="11"/>
  <c r="S69" i="11" s="1"/>
  <c r="M70" i="11"/>
  <c r="S70" i="11" s="1"/>
  <c r="M71" i="11"/>
  <c r="S71" i="11" s="1"/>
  <c r="M72" i="11"/>
  <c r="S72" i="11" s="1"/>
  <c r="M73" i="11"/>
  <c r="S73" i="11" s="1"/>
  <c r="M74" i="11"/>
  <c r="S74" i="11" s="1"/>
  <c r="M75" i="11"/>
  <c r="S75" i="11" s="1"/>
  <c r="M76" i="11"/>
  <c r="S76" i="11" s="1"/>
  <c r="M77" i="11"/>
  <c r="S77" i="11" s="1"/>
  <c r="M78" i="11"/>
  <c r="S78" i="11" s="1"/>
  <c r="M79" i="11"/>
  <c r="S79" i="11" s="1"/>
  <c r="M80" i="11"/>
  <c r="S80" i="11" s="1"/>
  <c r="M81" i="11"/>
  <c r="S81" i="11" s="1"/>
  <c r="M82" i="11"/>
  <c r="S82" i="11" s="1"/>
  <c r="M83" i="11"/>
  <c r="S83" i="11" s="1"/>
  <c r="M84" i="11"/>
  <c r="S84" i="11" s="1"/>
  <c r="M85" i="11"/>
  <c r="S85" i="11" s="1"/>
  <c r="M86" i="11"/>
  <c r="S86" i="11" s="1"/>
  <c r="M87" i="11"/>
  <c r="S87" i="11" s="1"/>
  <c r="M88" i="11"/>
  <c r="S88" i="11" s="1"/>
  <c r="M89" i="11"/>
  <c r="S89" i="11" s="1"/>
  <c r="M90" i="11"/>
  <c r="S90" i="11" s="1"/>
  <c r="M91" i="11"/>
  <c r="S91" i="11" s="1"/>
  <c r="M92" i="11"/>
  <c r="S92" i="11" s="1"/>
  <c r="M93" i="11"/>
  <c r="S93" i="11" s="1"/>
  <c r="M94" i="11"/>
  <c r="S94" i="11" s="1"/>
  <c r="M95" i="11"/>
  <c r="S95" i="11" s="1"/>
  <c r="M96" i="11"/>
  <c r="S96" i="11" s="1"/>
  <c r="M97" i="11"/>
  <c r="S97" i="11" s="1"/>
  <c r="M98" i="11"/>
  <c r="S98" i="11" s="1"/>
  <c r="M99" i="11"/>
  <c r="S99" i="11" s="1"/>
  <c r="M100" i="11"/>
  <c r="S100" i="11" s="1"/>
  <c r="M101" i="11"/>
  <c r="S101" i="11" s="1"/>
  <c r="M102" i="11"/>
  <c r="S102" i="11" s="1"/>
  <c r="M103" i="11"/>
  <c r="S103" i="11" s="1"/>
  <c r="M104" i="11"/>
  <c r="S104" i="11" s="1"/>
  <c r="M105" i="11"/>
  <c r="S105" i="11" s="1"/>
  <c r="M106" i="11"/>
  <c r="S106" i="11" s="1"/>
  <c r="M107" i="11"/>
  <c r="S107" i="11" s="1"/>
  <c r="M8" i="11"/>
  <c r="S8" i="11" s="1"/>
  <c r="J9" i="11"/>
  <c r="J10" i="11"/>
  <c r="J11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6" i="11"/>
  <c r="H97" i="11"/>
  <c r="H98" i="11"/>
  <c r="H99" i="11"/>
  <c r="H100" i="11"/>
  <c r="H101" i="11"/>
  <c r="H102" i="11"/>
  <c r="H103" i="11"/>
  <c r="H104" i="11"/>
  <c r="H105" i="11"/>
  <c r="H106" i="11"/>
  <c r="H107" i="11"/>
  <c r="H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G99" i="11"/>
  <c r="G100" i="11"/>
  <c r="G101" i="11"/>
  <c r="G102" i="11"/>
  <c r="G103" i="11"/>
  <c r="G104" i="11"/>
  <c r="G105" i="11"/>
  <c r="G106" i="11"/>
  <c r="G107" i="11"/>
  <c r="G8" i="11"/>
  <c r="D9" i="11"/>
  <c r="D10" i="11"/>
  <c r="D11" i="11"/>
  <c r="D12" i="11"/>
  <c r="J12" i="11" s="1"/>
  <c r="D13" i="11"/>
  <c r="J13" i="11" s="1"/>
  <c r="D14" i="11"/>
  <c r="J14" i="11" s="1"/>
  <c r="D15" i="11"/>
  <c r="J15" i="11" s="1"/>
  <c r="D16" i="11"/>
  <c r="J16" i="11" s="1"/>
  <c r="D17" i="11"/>
  <c r="J17" i="11" s="1"/>
  <c r="D18" i="11"/>
  <c r="J18" i="11" s="1"/>
  <c r="D19" i="11"/>
  <c r="J19" i="11" s="1"/>
  <c r="D20" i="11"/>
  <c r="J20" i="11" s="1"/>
  <c r="D21" i="11"/>
  <c r="J21" i="11" s="1"/>
  <c r="D22" i="11"/>
  <c r="J22" i="11" s="1"/>
  <c r="D23" i="11"/>
  <c r="J23" i="11" s="1"/>
  <c r="D24" i="11"/>
  <c r="J24" i="11" s="1"/>
  <c r="D25" i="11"/>
  <c r="J25" i="11" s="1"/>
  <c r="D26" i="11"/>
  <c r="J26" i="11" s="1"/>
  <c r="D27" i="11"/>
  <c r="J27" i="11" s="1"/>
  <c r="D28" i="11"/>
  <c r="J28" i="11" s="1"/>
  <c r="D29" i="11"/>
  <c r="J29" i="11" s="1"/>
  <c r="D30" i="11"/>
  <c r="J30" i="11" s="1"/>
  <c r="D31" i="11"/>
  <c r="J31" i="11" s="1"/>
  <c r="D32" i="11"/>
  <c r="J32" i="11" s="1"/>
  <c r="D33" i="11"/>
  <c r="J33" i="11" s="1"/>
  <c r="D34" i="11"/>
  <c r="J34" i="11" s="1"/>
  <c r="D35" i="11"/>
  <c r="J35" i="11" s="1"/>
  <c r="D36" i="11"/>
  <c r="J36" i="11" s="1"/>
  <c r="D37" i="11"/>
  <c r="J37" i="11" s="1"/>
  <c r="D38" i="11"/>
  <c r="J38" i="11" s="1"/>
  <c r="D39" i="11"/>
  <c r="J39" i="11" s="1"/>
  <c r="D40" i="11"/>
  <c r="J40" i="11" s="1"/>
  <c r="D41" i="11"/>
  <c r="J41" i="11" s="1"/>
  <c r="D42" i="11"/>
  <c r="J42" i="11" s="1"/>
  <c r="D43" i="11"/>
  <c r="J43" i="11" s="1"/>
  <c r="D44" i="11"/>
  <c r="J44" i="11" s="1"/>
  <c r="D45" i="11"/>
  <c r="J45" i="11" s="1"/>
  <c r="D46" i="11"/>
  <c r="J46" i="11" s="1"/>
  <c r="D47" i="11"/>
  <c r="J47" i="11" s="1"/>
  <c r="D48" i="11"/>
  <c r="J48" i="11" s="1"/>
  <c r="D49" i="11"/>
  <c r="J49" i="11" s="1"/>
  <c r="D50" i="11"/>
  <c r="J50" i="11" s="1"/>
  <c r="D51" i="11"/>
  <c r="J51" i="11" s="1"/>
  <c r="D52" i="11"/>
  <c r="J52" i="11" s="1"/>
  <c r="D53" i="11"/>
  <c r="J53" i="11" s="1"/>
  <c r="D54" i="11"/>
  <c r="J54" i="11" s="1"/>
  <c r="D55" i="11"/>
  <c r="J55" i="11" s="1"/>
  <c r="D56" i="11"/>
  <c r="J56" i="11" s="1"/>
  <c r="D57" i="11"/>
  <c r="J57" i="11" s="1"/>
  <c r="D58" i="11"/>
  <c r="J58" i="11" s="1"/>
  <c r="D59" i="11"/>
  <c r="J59" i="11" s="1"/>
  <c r="D60" i="11"/>
  <c r="J60" i="11" s="1"/>
  <c r="D61" i="11"/>
  <c r="J61" i="11" s="1"/>
  <c r="D62" i="11"/>
  <c r="J62" i="11" s="1"/>
  <c r="D63" i="11"/>
  <c r="J63" i="11" s="1"/>
  <c r="D64" i="11"/>
  <c r="J64" i="11" s="1"/>
  <c r="D65" i="11"/>
  <c r="J65" i="11" s="1"/>
  <c r="D66" i="11"/>
  <c r="J66" i="11" s="1"/>
  <c r="D67" i="11"/>
  <c r="J67" i="11" s="1"/>
  <c r="D68" i="11"/>
  <c r="J68" i="11" s="1"/>
  <c r="D69" i="11"/>
  <c r="J69" i="11" s="1"/>
  <c r="D70" i="11"/>
  <c r="J70" i="11" s="1"/>
  <c r="D71" i="11"/>
  <c r="J71" i="11" s="1"/>
  <c r="D72" i="11"/>
  <c r="J72" i="11" s="1"/>
  <c r="D73" i="11"/>
  <c r="J73" i="11" s="1"/>
  <c r="D74" i="11"/>
  <c r="J74" i="11" s="1"/>
  <c r="D75" i="11"/>
  <c r="J75" i="11" s="1"/>
  <c r="D76" i="11"/>
  <c r="J76" i="11" s="1"/>
  <c r="D77" i="11"/>
  <c r="J77" i="11" s="1"/>
  <c r="D78" i="11"/>
  <c r="J78" i="11" s="1"/>
  <c r="D79" i="11"/>
  <c r="J79" i="11" s="1"/>
  <c r="D80" i="11"/>
  <c r="J80" i="11" s="1"/>
  <c r="D81" i="11"/>
  <c r="J81" i="11" s="1"/>
  <c r="D82" i="11"/>
  <c r="J82" i="11" s="1"/>
  <c r="D83" i="11"/>
  <c r="J83" i="11" s="1"/>
  <c r="D84" i="11"/>
  <c r="J84" i="11" s="1"/>
  <c r="D85" i="11"/>
  <c r="J85" i="11" s="1"/>
  <c r="D86" i="11"/>
  <c r="J86" i="11" s="1"/>
  <c r="D87" i="11"/>
  <c r="J87" i="11" s="1"/>
  <c r="D88" i="11"/>
  <c r="J88" i="11" s="1"/>
  <c r="D89" i="11"/>
  <c r="J89" i="11" s="1"/>
  <c r="D90" i="11"/>
  <c r="J90" i="11" s="1"/>
  <c r="D91" i="11"/>
  <c r="J91" i="11" s="1"/>
  <c r="D92" i="11"/>
  <c r="J92" i="11" s="1"/>
  <c r="D93" i="11"/>
  <c r="J93" i="11" s="1"/>
  <c r="D94" i="11"/>
  <c r="J94" i="11" s="1"/>
  <c r="D95" i="11"/>
  <c r="J95" i="11" s="1"/>
  <c r="D96" i="11"/>
  <c r="J96" i="11" s="1"/>
  <c r="D97" i="11"/>
  <c r="J97" i="11" s="1"/>
  <c r="D98" i="11"/>
  <c r="J98" i="11" s="1"/>
  <c r="D99" i="11"/>
  <c r="J99" i="11" s="1"/>
  <c r="D100" i="11"/>
  <c r="J100" i="11" s="1"/>
  <c r="D101" i="11"/>
  <c r="J101" i="11" s="1"/>
  <c r="D102" i="11"/>
  <c r="J102" i="11" s="1"/>
  <c r="D103" i="11"/>
  <c r="J103" i="11" s="1"/>
  <c r="D104" i="11"/>
  <c r="J104" i="11" s="1"/>
  <c r="D105" i="11"/>
  <c r="J105" i="11" s="1"/>
  <c r="D106" i="11"/>
  <c r="J106" i="11" s="1"/>
  <c r="D107" i="11"/>
  <c r="J107" i="11" s="1"/>
  <c r="D8" i="11"/>
  <c r="J8" i="11" s="1"/>
  <c r="S8" i="10"/>
  <c r="R9" i="10"/>
  <c r="R10" i="10"/>
  <c r="R11" i="10"/>
  <c r="R12" i="10"/>
  <c r="R13" i="10"/>
  <c r="R14" i="10"/>
  <c r="R15" i="10"/>
  <c r="R16" i="10"/>
  <c r="R17" i="10"/>
  <c r="R18" i="10"/>
  <c r="R19" i="10"/>
  <c r="R20" i="10"/>
  <c r="R21" i="10"/>
  <c r="R22" i="10"/>
  <c r="R23" i="10"/>
  <c r="R24" i="10"/>
  <c r="R25" i="10"/>
  <c r="R26" i="10"/>
  <c r="R27" i="10"/>
  <c r="R28" i="10"/>
  <c r="R29" i="10"/>
  <c r="R30" i="10"/>
  <c r="R31" i="10"/>
  <c r="R32" i="10"/>
  <c r="R33" i="10"/>
  <c r="R34" i="10"/>
  <c r="R35" i="10"/>
  <c r="R36" i="10"/>
  <c r="R37" i="10"/>
  <c r="R38" i="10"/>
  <c r="R39" i="10"/>
  <c r="R40" i="10"/>
  <c r="R41" i="10"/>
  <c r="R42" i="10"/>
  <c r="R43" i="10"/>
  <c r="R44" i="10"/>
  <c r="R45" i="10"/>
  <c r="R46" i="10"/>
  <c r="R47" i="10"/>
  <c r="R48" i="10"/>
  <c r="R49" i="10"/>
  <c r="R50" i="10"/>
  <c r="R51" i="10"/>
  <c r="R52" i="10"/>
  <c r="R53" i="10"/>
  <c r="R54" i="10"/>
  <c r="R55" i="10"/>
  <c r="R56" i="10"/>
  <c r="R57" i="10"/>
  <c r="R58" i="10"/>
  <c r="R59" i="10"/>
  <c r="R60" i="10"/>
  <c r="R61" i="10"/>
  <c r="R62" i="10"/>
  <c r="R63" i="10"/>
  <c r="R64" i="10"/>
  <c r="R65" i="10"/>
  <c r="R66" i="10"/>
  <c r="R67" i="10"/>
  <c r="R68" i="10"/>
  <c r="R69" i="10"/>
  <c r="R70" i="10"/>
  <c r="R71" i="10"/>
  <c r="R72" i="10"/>
  <c r="R73" i="10"/>
  <c r="R74" i="10"/>
  <c r="R75" i="10"/>
  <c r="R76" i="10"/>
  <c r="R77" i="10"/>
  <c r="R78" i="10"/>
  <c r="R79" i="10"/>
  <c r="R80" i="10"/>
  <c r="R81" i="10"/>
  <c r="R82" i="10"/>
  <c r="R83" i="10"/>
  <c r="R84" i="10"/>
  <c r="R85" i="10"/>
  <c r="R86" i="10"/>
  <c r="R87" i="10"/>
  <c r="R88" i="10"/>
  <c r="R89" i="10"/>
  <c r="R90" i="10"/>
  <c r="R91" i="10"/>
  <c r="R92" i="10"/>
  <c r="R93" i="10"/>
  <c r="R94" i="10"/>
  <c r="R95" i="10"/>
  <c r="R96" i="10"/>
  <c r="R97" i="10"/>
  <c r="R98" i="10"/>
  <c r="R99" i="10"/>
  <c r="R100" i="10"/>
  <c r="R101" i="10"/>
  <c r="R102" i="10"/>
  <c r="R103" i="10"/>
  <c r="R104" i="10"/>
  <c r="R105" i="10"/>
  <c r="R106" i="10"/>
  <c r="R107" i="10"/>
  <c r="R108" i="10"/>
  <c r="R109" i="10"/>
  <c r="R110" i="10"/>
  <c r="R111" i="10"/>
  <c r="R112" i="10"/>
  <c r="R113" i="10"/>
  <c r="R114" i="10"/>
  <c r="R115" i="10"/>
  <c r="R116" i="10"/>
  <c r="R117" i="10"/>
  <c r="R118" i="10"/>
  <c r="R119" i="10"/>
  <c r="R120" i="10"/>
  <c r="R121" i="10"/>
  <c r="R122" i="10"/>
  <c r="R123" i="10"/>
  <c r="R124" i="10"/>
  <c r="R125" i="10"/>
  <c r="R126" i="10"/>
  <c r="R127" i="10"/>
  <c r="R128" i="10"/>
  <c r="R129" i="10"/>
  <c r="R130" i="10"/>
  <c r="R131" i="10"/>
  <c r="R132" i="10"/>
  <c r="R133" i="10"/>
  <c r="R134" i="10"/>
  <c r="R135" i="10"/>
  <c r="R136" i="10"/>
  <c r="R137" i="10"/>
  <c r="R138" i="10"/>
  <c r="R139" i="10"/>
  <c r="R140" i="10"/>
  <c r="R141" i="10"/>
  <c r="R142" i="10"/>
  <c r="R143" i="10"/>
  <c r="R144" i="10"/>
  <c r="R145" i="10"/>
  <c r="R146" i="10"/>
  <c r="R147" i="10"/>
  <c r="R148" i="10"/>
  <c r="R149" i="10"/>
  <c r="R150" i="10"/>
  <c r="R151" i="10"/>
  <c r="R152" i="10"/>
  <c r="R153" i="10"/>
  <c r="R154" i="10"/>
  <c r="R155" i="10"/>
  <c r="R156" i="10"/>
  <c r="R157" i="10"/>
  <c r="R158" i="10"/>
  <c r="R159" i="10"/>
  <c r="R160" i="10"/>
  <c r="R161" i="10"/>
  <c r="R162" i="10"/>
  <c r="R163" i="10"/>
  <c r="R164" i="10"/>
  <c r="R165" i="10"/>
  <c r="R166" i="10"/>
  <c r="R167" i="10"/>
  <c r="R168" i="10"/>
  <c r="R169" i="10"/>
  <c r="R170" i="10"/>
  <c r="R171" i="10"/>
  <c r="R172" i="10"/>
  <c r="R173" i="10"/>
  <c r="R174" i="10"/>
  <c r="R175" i="10"/>
  <c r="R176" i="10"/>
  <c r="R177" i="10"/>
  <c r="R178" i="10"/>
  <c r="R179" i="10"/>
  <c r="R180" i="10"/>
  <c r="R181" i="10"/>
  <c r="R182" i="10"/>
  <c r="R183" i="10"/>
  <c r="R184" i="10"/>
  <c r="R185" i="10"/>
  <c r="R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95" i="10"/>
  <c r="Q96" i="10"/>
  <c r="Q97" i="10"/>
  <c r="Q98" i="10"/>
  <c r="Q99" i="10"/>
  <c r="Q100" i="10"/>
  <c r="Q101" i="10"/>
  <c r="Q102" i="10"/>
  <c r="Q103" i="10"/>
  <c r="Q104" i="10"/>
  <c r="Q105" i="10"/>
  <c r="Q106" i="10"/>
  <c r="Q107" i="10"/>
  <c r="Q108" i="10"/>
  <c r="Q109" i="10"/>
  <c r="Q110" i="10"/>
  <c r="Q111" i="10"/>
  <c r="Q112" i="10"/>
  <c r="Q113" i="10"/>
  <c r="Q114" i="10"/>
  <c r="Q115" i="10"/>
  <c r="Q116" i="10"/>
  <c r="Q117" i="10"/>
  <c r="Q118" i="10"/>
  <c r="Q119" i="10"/>
  <c r="Q120" i="10"/>
  <c r="Q121" i="10"/>
  <c r="Q122" i="10"/>
  <c r="Q123" i="10"/>
  <c r="Q124" i="10"/>
  <c r="Q125" i="10"/>
  <c r="Q126" i="10"/>
  <c r="Q127" i="10"/>
  <c r="Q128" i="10"/>
  <c r="Q129" i="10"/>
  <c r="Q130" i="10"/>
  <c r="Q131" i="10"/>
  <c r="Q132" i="10"/>
  <c r="Q133" i="10"/>
  <c r="Q134" i="10"/>
  <c r="Q135" i="10"/>
  <c r="Q136" i="10"/>
  <c r="Q137" i="10"/>
  <c r="Q138" i="10"/>
  <c r="Q139" i="10"/>
  <c r="Q140" i="10"/>
  <c r="Q141" i="10"/>
  <c r="Q142" i="10"/>
  <c r="Q143" i="10"/>
  <c r="Q144" i="10"/>
  <c r="Q145" i="10"/>
  <c r="Q146" i="10"/>
  <c r="Q147" i="10"/>
  <c r="Q148" i="10"/>
  <c r="Q149" i="10"/>
  <c r="Q150" i="10"/>
  <c r="Q151" i="10"/>
  <c r="Q152" i="10"/>
  <c r="Q153" i="10"/>
  <c r="Q154" i="10"/>
  <c r="Q155" i="10"/>
  <c r="Q156" i="10"/>
  <c r="Q157" i="10"/>
  <c r="Q158" i="10"/>
  <c r="Q159" i="10"/>
  <c r="Q160" i="10"/>
  <c r="Q161" i="10"/>
  <c r="Q162" i="10"/>
  <c r="Q163" i="10"/>
  <c r="Q164" i="10"/>
  <c r="Q165" i="10"/>
  <c r="Q166" i="10"/>
  <c r="Q167" i="10"/>
  <c r="Q168" i="10"/>
  <c r="Q169" i="10"/>
  <c r="Q170" i="10"/>
  <c r="Q171" i="10"/>
  <c r="Q172" i="10"/>
  <c r="Q173" i="10"/>
  <c r="Q174" i="10"/>
  <c r="Q175" i="10"/>
  <c r="Q176" i="10"/>
  <c r="Q177" i="10"/>
  <c r="Q178" i="10"/>
  <c r="Q179" i="10"/>
  <c r="Q180" i="10"/>
  <c r="Q181" i="10"/>
  <c r="Q182" i="10"/>
  <c r="Q183" i="10"/>
  <c r="Q184" i="10"/>
  <c r="Q185" i="10"/>
  <c r="Q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35" i="10"/>
  <c r="P36" i="10"/>
  <c r="P37" i="10"/>
  <c r="P38" i="10"/>
  <c r="P39" i="10"/>
  <c r="P40" i="10"/>
  <c r="P41" i="10"/>
  <c r="P42" i="10"/>
  <c r="P43" i="10"/>
  <c r="P44" i="10"/>
  <c r="P45" i="10"/>
  <c r="P46" i="10"/>
  <c r="P47" i="10"/>
  <c r="P48" i="10"/>
  <c r="P49" i="10"/>
  <c r="P50" i="10"/>
  <c r="P51" i="10"/>
  <c r="P52" i="10"/>
  <c r="P53" i="10"/>
  <c r="P54" i="10"/>
  <c r="P55" i="10"/>
  <c r="P56" i="10"/>
  <c r="P57" i="10"/>
  <c r="P58" i="10"/>
  <c r="P59" i="10"/>
  <c r="P60" i="10"/>
  <c r="P61" i="10"/>
  <c r="P62" i="10"/>
  <c r="P63" i="10"/>
  <c r="P64" i="10"/>
  <c r="P65" i="10"/>
  <c r="P66" i="10"/>
  <c r="P67" i="10"/>
  <c r="P68" i="10"/>
  <c r="P69" i="10"/>
  <c r="P70" i="10"/>
  <c r="P71" i="10"/>
  <c r="P72" i="10"/>
  <c r="P73" i="10"/>
  <c r="P74" i="10"/>
  <c r="P75" i="10"/>
  <c r="P76" i="10"/>
  <c r="P77" i="10"/>
  <c r="P78" i="10"/>
  <c r="P79" i="10"/>
  <c r="P80" i="10"/>
  <c r="P81" i="10"/>
  <c r="P82" i="10"/>
  <c r="P83" i="10"/>
  <c r="P84" i="10"/>
  <c r="P85" i="10"/>
  <c r="P86" i="10"/>
  <c r="P87" i="10"/>
  <c r="P88" i="10"/>
  <c r="P89" i="10"/>
  <c r="P90" i="10"/>
  <c r="P91" i="10"/>
  <c r="P92" i="10"/>
  <c r="P93" i="10"/>
  <c r="P94" i="10"/>
  <c r="P95" i="10"/>
  <c r="P96" i="10"/>
  <c r="P97" i="10"/>
  <c r="P98" i="10"/>
  <c r="P99" i="10"/>
  <c r="P100" i="10"/>
  <c r="P101" i="10"/>
  <c r="P102" i="10"/>
  <c r="P103" i="10"/>
  <c r="P104" i="10"/>
  <c r="P105" i="10"/>
  <c r="P106" i="10"/>
  <c r="P107" i="10"/>
  <c r="P108" i="10"/>
  <c r="P109" i="10"/>
  <c r="P110" i="10"/>
  <c r="P111" i="10"/>
  <c r="P112" i="10"/>
  <c r="P113" i="10"/>
  <c r="P114" i="10"/>
  <c r="P115" i="10"/>
  <c r="P116" i="10"/>
  <c r="P117" i="10"/>
  <c r="P118" i="10"/>
  <c r="P119" i="10"/>
  <c r="P120" i="10"/>
  <c r="P121" i="10"/>
  <c r="P122" i="10"/>
  <c r="P123" i="10"/>
  <c r="P124" i="10"/>
  <c r="P125" i="10"/>
  <c r="P126" i="10"/>
  <c r="P127" i="10"/>
  <c r="P128" i="10"/>
  <c r="P129" i="10"/>
  <c r="P130" i="10"/>
  <c r="P131" i="10"/>
  <c r="P132" i="10"/>
  <c r="P133" i="10"/>
  <c r="P134" i="10"/>
  <c r="P135" i="10"/>
  <c r="P136" i="10"/>
  <c r="P137" i="10"/>
  <c r="P138" i="10"/>
  <c r="P139" i="10"/>
  <c r="P140" i="10"/>
  <c r="P141" i="10"/>
  <c r="P142" i="10"/>
  <c r="P143" i="10"/>
  <c r="P144" i="10"/>
  <c r="P145" i="10"/>
  <c r="P146" i="10"/>
  <c r="P147" i="10"/>
  <c r="P148" i="10"/>
  <c r="P149" i="10"/>
  <c r="P150" i="10"/>
  <c r="P151" i="10"/>
  <c r="P152" i="10"/>
  <c r="P153" i="10"/>
  <c r="P154" i="10"/>
  <c r="P155" i="10"/>
  <c r="P156" i="10"/>
  <c r="P157" i="10"/>
  <c r="P158" i="10"/>
  <c r="P159" i="10"/>
  <c r="P160" i="10"/>
  <c r="P161" i="10"/>
  <c r="P162" i="10"/>
  <c r="P163" i="10"/>
  <c r="P164" i="10"/>
  <c r="P165" i="10"/>
  <c r="P166" i="10"/>
  <c r="P167" i="10"/>
  <c r="P168" i="10"/>
  <c r="P169" i="10"/>
  <c r="P170" i="10"/>
  <c r="P171" i="10"/>
  <c r="P172" i="10"/>
  <c r="P173" i="10"/>
  <c r="P174" i="10"/>
  <c r="P175" i="10"/>
  <c r="P176" i="10"/>
  <c r="P177" i="10"/>
  <c r="P178" i="10"/>
  <c r="P179" i="10"/>
  <c r="P180" i="10"/>
  <c r="P181" i="10"/>
  <c r="P182" i="10"/>
  <c r="P183" i="10"/>
  <c r="P184" i="10"/>
  <c r="P185" i="10"/>
  <c r="P8" i="10"/>
  <c r="M9" i="10"/>
  <c r="S9" i="10" s="1"/>
  <c r="M10" i="10"/>
  <c r="S10" i="10" s="1"/>
  <c r="M11" i="10"/>
  <c r="S11" i="10" s="1"/>
  <c r="M12" i="10"/>
  <c r="M13" i="10"/>
  <c r="M14" i="10"/>
  <c r="S14" i="10" s="1"/>
  <c r="M15" i="10"/>
  <c r="S15" i="10" s="1"/>
  <c r="M16" i="10"/>
  <c r="M17" i="10"/>
  <c r="M18" i="10"/>
  <c r="S18" i="10" s="1"/>
  <c r="M19" i="10"/>
  <c r="S19" i="10" s="1"/>
  <c r="M20" i="10"/>
  <c r="M21" i="10"/>
  <c r="M22" i="10"/>
  <c r="S22" i="10" s="1"/>
  <c r="M23" i="10"/>
  <c r="S23" i="10" s="1"/>
  <c r="M24" i="10"/>
  <c r="M25" i="10"/>
  <c r="M26" i="10"/>
  <c r="S26" i="10" s="1"/>
  <c r="M27" i="10"/>
  <c r="S27" i="10" s="1"/>
  <c r="M28" i="10"/>
  <c r="M29" i="10"/>
  <c r="M30" i="10"/>
  <c r="S30" i="10" s="1"/>
  <c r="M31" i="10"/>
  <c r="S31" i="10" s="1"/>
  <c r="M32" i="10"/>
  <c r="M33" i="10"/>
  <c r="M34" i="10"/>
  <c r="S34" i="10" s="1"/>
  <c r="M35" i="10"/>
  <c r="S35" i="10" s="1"/>
  <c r="M36" i="10"/>
  <c r="M37" i="10"/>
  <c r="M38" i="10"/>
  <c r="S38" i="10" s="1"/>
  <c r="M39" i="10"/>
  <c r="S39" i="10" s="1"/>
  <c r="M40" i="10"/>
  <c r="M41" i="10"/>
  <c r="M42" i="10"/>
  <c r="S42" i="10" s="1"/>
  <c r="M43" i="10"/>
  <c r="S43" i="10" s="1"/>
  <c r="M44" i="10"/>
  <c r="M45" i="10"/>
  <c r="M46" i="10"/>
  <c r="S46" i="10" s="1"/>
  <c r="M47" i="10"/>
  <c r="M48" i="10"/>
  <c r="M49" i="10"/>
  <c r="M50" i="10"/>
  <c r="S50" i="10" s="1"/>
  <c r="M51" i="10"/>
  <c r="S51" i="10" s="1"/>
  <c r="M52" i="10"/>
  <c r="M53" i="10"/>
  <c r="M54" i="10"/>
  <c r="S54" i="10" s="1"/>
  <c r="M55" i="10"/>
  <c r="S55" i="10" s="1"/>
  <c r="M56" i="10"/>
  <c r="M57" i="10"/>
  <c r="M58" i="10"/>
  <c r="S58" i="10" s="1"/>
  <c r="M59" i="10"/>
  <c r="S59" i="10" s="1"/>
  <c r="M60" i="10"/>
  <c r="M61" i="10"/>
  <c r="M62" i="10"/>
  <c r="S62" i="10" s="1"/>
  <c r="M63" i="10"/>
  <c r="S63" i="10" s="1"/>
  <c r="M64" i="10"/>
  <c r="M65" i="10"/>
  <c r="M66" i="10"/>
  <c r="S66" i="10" s="1"/>
  <c r="M67" i="10"/>
  <c r="S67" i="10" s="1"/>
  <c r="M68" i="10"/>
  <c r="M69" i="10"/>
  <c r="M70" i="10"/>
  <c r="S70" i="10" s="1"/>
  <c r="M71" i="10"/>
  <c r="S71" i="10" s="1"/>
  <c r="M72" i="10"/>
  <c r="M73" i="10"/>
  <c r="M74" i="10"/>
  <c r="S74" i="10" s="1"/>
  <c r="M75" i="10"/>
  <c r="S75" i="10" s="1"/>
  <c r="M76" i="10"/>
  <c r="M77" i="10"/>
  <c r="M78" i="10"/>
  <c r="S78" i="10" s="1"/>
  <c r="M79" i="10"/>
  <c r="S79" i="10" s="1"/>
  <c r="M80" i="10"/>
  <c r="M81" i="10"/>
  <c r="M82" i="10"/>
  <c r="S82" i="10" s="1"/>
  <c r="M83" i="10"/>
  <c r="S83" i="10" s="1"/>
  <c r="M84" i="10"/>
  <c r="M85" i="10"/>
  <c r="M86" i="10"/>
  <c r="S86" i="10" s="1"/>
  <c r="M87" i="10"/>
  <c r="S87" i="10" s="1"/>
  <c r="M88" i="10"/>
  <c r="M89" i="10"/>
  <c r="M90" i="10"/>
  <c r="S90" i="10" s="1"/>
  <c r="M91" i="10"/>
  <c r="S91" i="10" s="1"/>
  <c r="M92" i="10"/>
  <c r="M93" i="10"/>
  <c r="M94" i="10"/>
  <c r="S94" i="10" s="1"/>
  <c r="M95" i="10"/>
  <c r="S95" i="10" s="1"/>
  <c r="M96" i="10"/>
  <c r="S96" i="10" s="1"/>
  <c r="M97" i="10"/>
  <c r="M98" i="10"/>
  <c r="S98" i="10" s="1"/>
  <c r="M99" i="10"/>
  <c r="S99" i="10" s="1"/>
  <c r="M100" i="10"/>
  <c r="M101" i="10"/>
  <c r="M102" i="10"/>
  <c r="S102" i="10" s="1"/>
  <c r="M103" i="10"/>
  <c r="S103" i="10" s="1"/>
  <c r="M104" i="10"/>
  <c r="M105" i="10"/>
  <c r="M106" i="10"/>
  <c r="S106" i="10" s="1"/>
  <c r="M107" i="10"/>
  <c r="S107" i="10" s="1"/>
  <c r="M108" i="10"/>
  <c r="M109" i="10"/>
  <c r="M110" i="10"/>
  <c r="S110" i="10" s="1"/>
  <c r="M111" i="10"/>
  <c r="S111" i="10" s="1"/>
  <c r="M112" i="10"/>
  <c r="M113" i="10"/>
  <c r="M114" i="10"/>
  <c r="S114" i="10" s="1"/>
  <c r="M115" i="10"/>
  <c r="S115" i="10" s="1"/>
  <c r="M116" i="10"/>
  <c r="M117" i="10"/>
  <c r="M118" i="10"/>
  <c r="S118" i="10" s="1"/>
  <c r="M119" i="10"/>
  <c r="S119" i="10" s="1"/>
  <c r="M120" i="10"/>
  <c r="M121" i="10"/>
  <c r="M122" i="10"/>
  <c r="S122" i="10" s="1"/>
  <c r="M123" i="10"/>
  <c r="S123" i="10" s="1"/>
  <c r="M124" i="10"/>
  <c r="M125" i="10"/>
  <c r="M126" i="10"/>
  <c r="S126" i="10" s="1"/>
  <c r="M127" i="10"/>
  <c r="S127" i="10" s="1"/>
  <c r="M128" i="10"/>
  <c r="M129" i="10"/>
  <c r="M130" i="10"/>
  <c r="S130" i="10" s="1"/>
  <c r="M131" i="10"/>
  <c r="S131" i="10" s="1"/>
  <c r="M132" i="10"/>
  <c r="M133" i="10"/>
  <c r="M134" i="10"/>
  <c r="S134" i="10" s="1"/>
  <c r="M135" i="10"/>
  <c r="S135" i="10" s="1"/>
  <c r="M136" i="10"/>
  <c r="M137" i="10"/>
  <c r="M138" i="10"/>
  <c r="S138" i="10" s="1"/>
  <c r="M139" i="10"/>
  <c r="S139" i="10" s="1"/>
  <c r="M140" i="10"/>
  <c r="M141" i="10"/>
  <c r="M142" i="10"/>
  <c r="S142" i="10" s="1"/>
  <c r="M143" i="10"/>
  <c r="S143" i="10" s="1"/>
  <c r="M144" i="10"/>
  <c r="M145" i="10"/>
  <c r="M146" i="10"/>
  <c r="S146" i="10" s="1"/>
  <c r="M147" i="10"/>
  <c r="S147" i="10" s="1"/>
  <c r="M148" i="10"/>
  <c r="M149" i="10"/>
  <c r="M150" i="10"/>
  <c r="S150" i="10" s="1"/>
  <c r="M151" i="10"/>
  <c r="S151" i="10" s="1"/>
  <c r="M152" i="10"/>
  <c r="M153" i="10"/>
  <c r="M154" i="10"/>
  <c r="S154" i="10" s="1"/>
  <c r="M155" i="10"/>
  <c r="S155" i="10" s="1"/>
  <c r="M156" i="10"/>
  <c r="M157" i="10"/>
  <c r="M158" i="10"/>
  <c r="S158" i="10" s="1"/>
  <c r="M159" i="10"/>
  <c r="S159" i="10" s="1"/>
  <c r="M160" i="10"/>
  <c r="M161" i="10"/>
  <c r="M162" i="10"/>
  <c r="S162" i="10" s="1"/>
  <c r="M163" i="10"/>
  <c r="S163" i="10" s="1"/>
  <c r="M164" i="10"/>
  <c r="M165" i="10"/>
  <c r="M166" i="10"/>
  <c r="S166" i="10" s="1"/>
  <c r="M167" i="10"/>
  <c r="S167" i="10" s="1"/>
  <c r="M168" i="10"/>
  <c r="M169" i="10"/>
  <c r="M170" i="10"/>
  <c r="S170" i="10" s="1"/>
  <c r="M171" i="10"/>
  <c r="S171" i="10" s="1"/>
  <c r="M172" i="10"/>
  <c r="M173" i="10"/>
  <c r="M174" i="10"/>
  <c r="S174" i="10" s="1"/>
  <c r="M175" i="10"/>
  <c r="S175" i="10" s="1"/>
  <c r="M176" i="10"/>
  <c r="M177" i="10"/>
  <c r="M178" i="10"/>
  <c r="S178" i="10" s="1"/>
  <c r="M179" i="10"/>
  <c r="S179" i="10" s="1"/>
  <c r="M180" i="10"/>
  <c r="M181" i="10"/>
  <c r="M182" i="10"/>
  <c r="S182" i="10" s="1"/>
  <c r="M183" i="10"/>
  <c r="S183" i="10" s="1"/>
  <c r="M184" i="10"/>
  <c r="M185" i="10"/>
  <c r="S185" i="10" s="1"/>
  <c r="M8" i="10"/>
  <c r="J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151" i="10"/>
  <c r="I152" i="10"/>
  <c r="I153" i="10"/>
  <c r="I154" i="10"/>
  <c r="I155" i="10"/>
  <c r="I156" i="10"/>
  <c r="I157" i="10"/>
  <c r="I158" i="10"/>
  <c r="I159" i="10"/>
  <c r="I160" i="10"/>
  <c r="I161" i="10"/>
  <c r="I162" i="10"/>
  <c r="I163" i="10"/>
  <c r="I164" i="10"/>
  <c r="I165" i="10"/>
  <c r="I166" i="10"/>
  <c r="I167" i="10"/>
  <c r="I168" i="10"/>
  <c r="I169" i="10"/>
  <c r="I170" i="10"/>
  <c r="I171" i="10"/>
  <c r="I172" i="10"/>
  <c r="I173" i="10"/>
  <c r="I174" i="10"/>
  <c r="I175" i="10"/>
  <c r="I176" i="10"/>
  <c r="I177" i="10"/>
  <c r="I178" i="10"/>
  <c r="I179" i="10"/>
  <c r="I180" i="10"/>
  <c r="I181" i="10"/>
  <c r="I182" i="10"/>
  <c r="I183" i="10"/>
  <c r="I184" i="10"/>
  <c r="I185" i="10"/>
  <c r="I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0" i="10"/>
  <c r="H161" i="10"/>
  <c r="H162" i="10"/>
  <c r="H163" i="10"/>
  <c r="H164" i="10"/>
  <c r="H165" i="10"/>
  <c r="H166" i="10"/>
  <c r="H167" i="10"/>
  <c r="H168" i="10"/>
  <c r="H169" i="10"/>
  <c r="H170" i="10"/>
  <c r="H171" i="10"/>
  <c r="H172" i="10"/>
  <c r="H173" i="10"/>
  <c r="H174" i="10"/>
  <c r="H175" i="10"/>
  <c r="H176" i="10"/>
  <c r="H177" i="10"/>
  <c r="H178" i="10"/>
  <c r="H179" i="10"/>
  <c r="H180" i="10"/>
  <c r="H181" i="10"/>
  <c r="H182" i="10"/>
  <c r="H183" i="10"/>
  <c r="H184" i="10"/>
  <c r="H185" i="10"/>
  <c r="H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3" i="10"/>
  <c r="G114" i="10"/>
  <c r="G115" i="10"/>
  <c r="G116" i="10"/>
  <c r="G117" i="10"/>
  <c r="G118" i="10"/>
  <c r="G119" i="10"/>
  <c r="G120" i="10"/>
  <c r="G121" i="10"/>
  <c r="G122" i="10"/>
  <c r="G123" i="10"/>
  <c r="G124" i="10"/>
  <c r="G125" i="10"/>
  <c r="G126" i="10"/>
  <c r="G127" i="10"/>
  <c r="G128" i="10"/>
  <c r="G129" i="10"/>
  <c r="G130" i="10"/>
  <c r="G131" i="10"/>
  <c r="G132" i="10"/>
  <c r="G133" i="10"/>
  <c r="G134" i="10"/>
  <c r="G135" i="10"/>
  <c r="G136" i="10"/>
  <c r="G137" i="10"/>
  <c r="G138" i="10"/>
  <c r="G139" i="10"/>
  <c r="G140" i="10"/>
  <c r="G141" i="10"/>
  <c r="G142" i="10"/>
  <c r="G143" i="10"/>
  <c r="G144" i="10"/>
  <c r="G145" i="10"/>
  <c r="G146" i="10"/>
  <c r="G147" i="10"/>
  <c r="G148" i="10"/>
  <c r="G149" i="10"/>
  <c r="G150" i="10"/>
  <c r="G151" i="10"/>
  <c r="G152" i="10"/>
  <c r="G153" i="10"/>
  <c r="G154" i="10"/>
  <c r="G155" i="10"/>
  <c r="G156" i="10"/>
  <c r="G157" i="10"/>
  <c r="G158" i="10"/>
  <c r="G159" i="10"/>
  <c r="G160" i="10"/>
  <c r="G161" i="10"/>
  <c r="G162" i="10"/>
  <c r="G163" i="10"/>
  <c r="G164" i="10"/>
  <c r="G165" i="10"/>
  <c r="G166" i="10"/>
  <c r="G167" i="10"/>
  <c r="G168" i="10"/>
  <c r="G169" i="10"/>
  <c r="G170" i="10"/>
  <c r="G171" i="10"/>
  <c r="G172" i="10"/>
  <c r="G173" i="10"/>
  <c r="G174" i="10"/>
  <c r="G175" i="10"/>
  <c r="G176" i="10"/>
  <c r="G177" i="10"/>
  <c r="G178" i="10"/>
  <c r="G179" i="10"/>
  <c r="G180" i="10"/>
  <c r="G181" i="10"/>
  <c r="G182" i="10"/>
  <c r="G183" i="10"/>
  <c r="G184" i="10"/>
  <c r="G185" i="10"/>
  <c r="G8" i="10"/>
  <c r="D9" i="10"/>
  <c r="J9" i="10" s="1"/>
  <c r="D10" i="10"/>
  <c r="J10" i="10" s="1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J94" i="10" s="1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118" i="10"/>
  <c r="D119" i="10"/>
  <c r="D120" i="10"/>
  <c r="D121" i="10"/>
  <c r="D122" i="10"/>
  <c r="D123" i="10"/>
  <c r="D124" i="10"/>
  <c r="D125" i="10"/>
  <c r="D126" i="10"/>
  <c r="D127" i="10"/>
  <c r="D128" i="10"/>
  <c r="D129" i="10"/>
  <c r="D130" i="10"/>
  <c r="D131" i="10"/>
  <c r="D132" i="10"/>
  <c r="D133" i="10"/>
  <c r="D134" i="10"/>
  <c r="D135" i="10"/>
  <c r="D136" i="10"/>
  <c r="D137" i="10"/>
  <c r="D138" i="10"/>
  <c r="D139" i="10"/>
  <c r="D140" i="10"/>
  <c r="D141" i="10"/>
  <c r="D142" i="10"/>
  <c r="D143" i="10"/>
  <c r="D144" i="10"/>
  <c r="D145" i="10"/>
  <c r="D146" i="10"/>
  <c r="D147" i="10"/>
  <c r="D148" i="10"/>
  <c r="D149" i="10"/>
  <c r="D150" i="10"/>
  <c r="D151" i="10"/>
  <c r="D152" i="10"/>
  <c r="D153" i="10"/>
  <c r="D154" i="10"/>
  <c r="D155" i="10"/>
  <c r="D156" i="10"/>
  <c r="D157" i="10"/>
  <c r="D158" i="10"/>
  <c r="J158" i="10" s="1"/>
  <c r="D159" i="10"/>
  <c r="D160" i="10"/>
  <c r="D161" i="10"/>
  <c r="D162" i="10"/>
  <c r="D163" i="10"/>
  <c r="D164" i="10"/>
  <c r="D165" i="10"/>
  <c r="D166" i="10"/>
  <c r="D167" i="10"/>
  <c r="D168" i="10"/>
  <c r="D169" i="10"/>
  <c r="D170" i="10"/>
  <c r="D171" i="10"/>
  <c r="D172" i="10"/>
  <c r="D173" i="10"/>
  <c r="D174" i="10"/>
  <c r="D175" i="10"/>
  <c r="D176" i="10"/>
  <c r="D177" i="10"/>
  <c r="D178" i="10"/>
  <c r="D179" i="10"/>
  <c r="D180" i="10"/>
  <c r="D181" i="10"/>
  <c r="D182" i="10"/>
  <c r="D183" i="10"/>
  <c r="D184" i="10"/>
  <c r="D185" i="10"/>
  <c r="J185" i="10" s="1"/>
  <c r="D8" i="10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S62" i="9"/>
  <c r="S63" i="9"/>
  <c r="S64" i="9"/>
  <c r="S65" i="9"/>
  <c r="S66" i="9"/>
  <c r="S67" i="9"/>
  <c r="S68" i="9"/>
  <c r="S69" i="9"/>
  <c r="S70" i="9"/>
  <c r="S71" i="9"/>
  <c r="S72" i="9"/>
  <c r="S73" i="9"/>
  <c r="S74" i="9"/>
  <c r="S75" i="9"/>
  <c r="S76" i="9"/>
  <c r="S77" i="9"/>
  <c r="S78" i="9"/>
  <c r="S79" i="9"/>
  <c r="S80" i="9"/>
  <c r="S81" i="9"/>
  <c r="S82" i="9"/>
  <c r="S83" i="9"/>
  <c r="S84" i="9"/>
  <c r="S85" i="9"/>
  <c r="S86" i="9"/>
  <c r="S87" i="9"/>
  <c r="S88" i="9"/>
  <c r="S89" i="9"/>
  <c r="S90" i="9"/>
  <c r="S91" i="9"/>
  <c r="S92" i="9"/>
  <c r="S93" i="9"/>
  <c r="S94" i="9"/>
  <c r="S95" i="9"/>
  <c r="S96" i="9"/>
  <c r="S97" i="9"/>
  <c r="S98" i="9"/>
  <c r="S99" i="9"/>
  <c r="S100" i="9"/>
  <c r="S101" i="9"/>
  <c r="S102" i="9"/>
  <c r="S103" i="9"/>
  <c r="S104" i="9"/>
  <c r="S105" i="9"/>
  <c r="S106" i="9"/>
  <c r="S107" i="9"/>
  <c r="S108" i="9"/>
  <c r="S109" i="9"/>
  <c r="S110" i="9"/>
  <c r="S111" i="9"/>
  <c r="S112" i="9"/>
  <c r="S113" i="9"/>
  <c r="S114" i="9"/>
  <c r="S115" i="9"/>
  <c r="S116" i="9"/>
  <c r="S117" i="9"/>
  <c r="S118" i="9"/>
  <c r="S119" i="9"/>
  <c r="S120" i="9"/>
  <c r="S121" i="9"/>
  <c r="S122" i="9"/>
  <c r="S123" i="9"/>
  <c r="S124" i="9"/>
  <c r="S125" i="9"/>
  <c r="S126" i="9"/>
  <c r="S127" i="9"/>
  <c r="S128" i="9"/>
  <c r="S129" i="9"/>
  <c r="S130" i="9"/>
  <c r="S131" i="9"/>
  <c r="S132" i="9"/>
  <c r="S133" i="9"/>
  <c r="S134" i="9"/>
  <c r="S135" i="9"/>
  <c r="S136" i="9"/>
  <c r="S137" i="9"/>
  <c r="S138" i="9"/>
  <c r="S139" i="9"/>
  <c r="S140" i="9"/>
  <c r="S141" i="9"/>
  <c r="S142" i="9"/>
  <c r="S143" i="9"/>
  <c r="S144" i="9"/>
  <c r="S145" i="9"/>
  <c r="S146" i="9"/>
  <c r="S147" i="9"/>
  <c r="S148" i="9"/>
  <c r="S149" i="9"/>
  <c r="S150" i="9"/>
  <c r="S151" i="9"/>
  <c r="S152" i="9"/>
  <c r="S153" i="9"/>
  <c r="S154" i="9"/>
  <c r="S155" i="9"/>
  <c r="S156" i="9"/>
  <c r="S157" i="9"/>
  <c r="S158" i="9"/>
  <c r="S159" i="9"/>
  <c r="S160" i="9"/>
  <c r="S161" i="9"/>
  <c r="S162" i="9"/>
  <c r="S163" i="9"/>
  <c r="S164" i="9"/>
  <c r="S165" i="9"/>
  <c r="S166" i="9"/>
  <c r="S167" i="9"/>
  <c r="S168" i="9"/>
  <c r="S169" i="9"/>
  <c r="S170" i="9"/>
  <c r="S171" i="9"/>
  <c r="S172" i="9"/>
  <c r="S173" i="9"/>
  <c r="S174" i="9"/>
  <c r="S175" i="9"/>
  <c r="S176" i="9"/>
  <c r="S177" i="9"/>
  <c r="S178" i="9"/>
  <c r="S179" i="9"/>
  <c r="S180" i="9"/>
  <c r="S181" i="9"/>
  <c r="S182" i="9"/>
  <c r="S183" i="9"/>
  <c r="S184" i="9"/>
  <c r="S185" i="9"/>
  <c r="S186" i="9"/>
  <c r="S187" i="9"/>
  <c r="S188" i="9"/>
  <c r="S189" i="9"/>
  <c r="S190" i="9"/>
  <c r="S191" i="9"/>
  <c r="S192" i="9"/>
  <c r="S193" i="9"/>
  <c r="S194" i="9"/>
  <c r="S195" i="9"/>
  <c r="S196" i="9"/>
  <c r="S197" i="9"/>
  <c r="S198" i="9"/>
  <c r="S199" i="9"/>
  <c r="S200" i="9"/>
  <c r="S201" i="9"/>
  <c r="S202" i="9"/>
  <c r="S203" i="9"/>
  <c r="S204" i="9"/>
  <c r="S205" i="9"/>
  <c r="S206" i="9"/>
  <c r="S207" i="9"/>
  <c r="S208" i="9"/>
  <c r="S209" i="9"/>
  <c r="S210" i="9"/>
  <c r="S211" i="9"/>
  <c r="S212" i="9"/>
  <c r="S213" i="9"/>
  <c r="S214" i="9"/>
  <c r="S215" i="9"/>
  <c r="S216" i="9"/>
  <c r="S217" i="9"/>
  <c r="S218" i="9"/>
  <c r="S219" i="9"/>
  <c r="S220" i="9"/>
  <c r="S221" i="9"/>
  <c r="S222" i="9"/>
  <c r="S223" i="9"/>
  <c r="S224" i="9"/>
  <c r="S225" i="9"/>
  <c r="S226" i="9"/>
  <c r="S227" i="9"/>
  <c r="S228" i="9"/>
  <c r="S229" i="9"/>
  <c r="S230" i="9"/>
  <c r="S231" i="9"/>
  <c r="S232" i="9"/>
  <c r="S233" i="9"/>
  <c r="S234" i="9"/>
  <c r="S235" i="9"/>
  <c r="S236" i="9"/>
  <c r="S237" i="9"/>
  <c r="S238" i="9"/>
  <c r="S239" i="9"/>
  <c r="S240" i="9"/>
  <c r="S241" i="9"/>
  <c r="S242" i="9"/>
  <c r="S243" i="9"/>
  <c r="S244" i="9"/>
  <c r="S245" i="9"/>
  <c r="S246" i="9"/>
  <c r="S247" i="9"/>
  <c r="S248" i="9"/>
  <c r="S249" i="9"/>
  <c r="S250" i="9"/>
  <c r="S251" i="9"/>
  <c r="S252" i="9"/>
  <c r="S253" i="9"/>
  <c r="S254" i="9"/>
  <c r="S255" i="9"/>
  <c r="S256" i="9"/>
  <c r="S257" i="9"/>
  <c r="S258" i="9"/>
  <c r="S259" i="9"/>
  <c r="S260" i="9"/>
  <c r="S261" i="9"/>
  <c r="S262" i="9"/>
  <c r="S263" i="9"/>
  <c r="S264" i="9"/>
  <c r="S265" i="9"/>
  <c r="S266" i="9"/>
  <c r="S267" i="9"/>
  <c r="S268" i="9"/>
  <c r="S269" i="9"/>
  <c r="S270" i="9"/>
  <c r="S271" i="9"/>
  <c r="S272" i="9"/>
  <c r="S273" i="9"/>
  <c r="S274" i="9"/>
  <c r="S275" i="9"/>
  <c r="S276" i="9"/>
  <c r="S277" i="9"/>
  <c r="S278" i="9"/>
  <c r="S279" i="9"/>
  <c r="S280" i="9"/>
  <c r="S281" i="9"/>
  <c r="S282" i="9"/>
  <c r="S283" i="9"/>
  <c r="S284" i="9"/>
  <c r="S285" i="9"/>
  <c r="S286" i="9"/>
  <c r="S287" i="9"/>
  <c r="S288" i="9"/>
  <c r="S289" i="9"/>
  <c r="S290" i="9"/>
  <c r="S291" i="9"/>
  <c r="S292" i="9"/>
  <c r="S293" i="9"/>
  <c r="S294" i="9"/>
  <c r="S295" i="9"/>
  <c r="S296" i="9"/>
  <c r="S297" i="9"/>
  <c r="S298" i="9"/>
  <c r="S299" i="9"/>
  <c r="S300" i="9"/>
  <c r="S301" i="9"/>
  <c r="S302" i="9"/>
  <c r="S303" i="9"/>
  <c r="S304" i="9"/>
  <c r="S305" i="9"/>
  <c r="S306" i="9"/>
  <c r="S307" i="9"/>
  <c r="S308" i="9"/>
  <c r="S309" i="9"/>
  <c r="S310" i="9"/>
  <c r="S311" i="9"/>
  <c r="S312" i="9"/>
  <c r="S313" i="9"/>
  <c r="S314" i="9"/>
  <c r="S315" i="9"/>
  <c r="S316" i="9"/>
  <c r="S317" i="9"/>
  <c r="S318" i="9"/>
  <c r="S319" i="9"/>
  <c r="S320" i="9"/>
  <c r="S321" i="9"/>
  <c r="S322" i="9"/>
  <c r="S323" i="9"/>
  <c r="S324" i="9"/>
  <c r="S325" i="9"/>
  <c r="S326" i="9"/>
  <c r="S327" i="9"/>
  <c r="S328" i="9"/>
  <c r="S329" i="9"/>
  <c r="S330" i="9"/>
  <c r="S331" i="9"/>
  <c r="S332" i="9"/>
  <c r="S333" i="9"/>
  <c r="S334" i="9"/>
  <c r="S335" i="9"/>
  <c r="S336" i="9"/>
  <c r="S337" i="9"/>
  <c r="S338" i="9"/>
  <c r="S339" i="9"/>
  <c r="S340" i="9"/>
  <c r="S341" i="9"/>
  <c r="S342" i="9"/>
  <c r="S343" i="9"/>
  <c r="S344" i="9"/>
  <c r="S345" i="9"/>
  <c r="S346" i="9"/>
  <c r="S347" i="9"/>
  <c r="S348" i="9"/>
  <c r="S349" i="9"/>
  <c r="S350" i="9"/>
  <c r="S351" i="9"/>
  <c r="S352" i="9"/>
  <c r="S353" i="9"/>
  <c r="S354" i="9"/>
  <c r="S355" i="9"/>
  <c r="S356" i="9"/>
  <c r="S357" i="9"/>
  <c r="S358" i="9"/>
  <c r="S359" i="9"/>
  <c r="S360" i="9"/>
  <c r="S361" i="9"/>
  <c r="S362" i="9"/>
  <c r="S363" i="9"/>
  <c r="S364" i="9"/>
  <c r="S365" i="9"/>
  <c r="S366" i="9"/>
  <c r="S367" i="9"/>
  <c r="S368" i="9"/>
  <c r="S369" i="9"/>
  <c r="S370" i="9"/>
  <c r="S371" i="9"/>
  <c r="S372" i="9"/>
  <c r="S373" i="9"/>
  <c r="S374" i="9"/>
  <c r="S375" i="9"/>
  <c r="S376" i="9"/>
  <c r="S377" i="9"/>
  <c r="S378" i="9"/>
  <c r="S379" i="9"/>
  <c r="S380" i="9"/>
  <c r="S381" i="9"/>
  <c r="S382" i="9"/>
  <c r="S383" i="9"/>
  <c r="S384" i="9"/>
  <c r="S385" i="9"/>
  <c r="S386" i="9"/>
  <c r="S387" i="9"/>
  <c r="S388" i="9"/>
  <c r="S389" i="9"/>
  <c r="S390" i="9"/>
  <c r="S391" i="9"/>
  <c r="S392" i="9"/>
  <c r="S393" i="9"/>
  <c r="S394" i="9"/>
  <c r="S395" i="9"/>
  <c r="S396" i="9"/>
  <c r="S397" i="9"/>
  <c r="S398" i="9"/>
  <c r="S399" i="9"/>
  <c r="S400" i="9"/>
  <c r="S401" i="9"/>
  <c r="S402" i="9"/>
  <c r="S403" i="9"/>
  <c r="S404" i="9"/>
  <c r="S405" i="9"/>
  <c r="S406" i="9"/>
  <c r="S407" i="9"/>
  <c r="S408" i="9"/>
  <c r="S409" i="9"/>
  <c r="S410" i="9"/>
  <c r="S411" i="9"/>
  <c r="S412" i="9"/>
  <c r="S413" i="9"/>
  <c r="S414" i="9"/>
  <c r="S415" i="9"/>
  <c r="S416" i="9"/>
  <c r="S417" i="9"/>
  <c r="S418" i="9"/>
  <c r="S419" i="9"/>
  <c r="S420" i="9"/>
  <c r="S421" i="9"/>
  <c r="S422" i="9"/>
  <c r="S423" i="9"/>
  <c r="S424" i="9"/>
  <c r="S425" i="9"/>
  <c r="S426" i="9"/>
  <c r="S427" i="9"/>
  <c r="S428" i="9"/>
  <c r="S429" i="9"/>
  <c r="S430" i="9"/>
  <c r="S431" i="9"/>
  <c r="S432" i="9"/>
  <c r="S433" i="9"/>
  <c r="S434" i="9"/>
  <c r="S435" i="9"/>
  <c r="S436" i="9"/>
  <c r="S437" i="9"/>
  <c r="S438" i="9"/>
  <c r="S439" i="9"/>
  <c r="S440" i="9"/>
  <c r="S441" i="9"/>
  <c r="S442" i="9"/>
  <c r="S443" i="9"/>
  <c r="S444" i="9"/>
  <c r="S445" i="9"/>
  <c r="S446" i="9"/>
  <c r="S447" i="9"/>
  <c r="S448" i="9"/>
  <c r="S449" i="9"/>
  <c r="S450" i="9"/>
  <c r="S451" i="9"/>
  <c r="S452" i="9"/>
  <c r="S453" i="9"/>
  <c r="S454" i="9"/>
  <c r="S455" i="9"/>
  <c r="S456" i="9"/>
  <c r="S457" i="9"/>
  <c r="S458" i="9"/>
  <c r="S459" i="9"/>
  <c r="S460" i="9"/>
  <c r="S461" i="9"/>
  <c r="S462" i="9"/>
  <c r="S463" i="9"/>
  <c r="S464" i="9"/>
  <c r="S465" i="9"/>
  <c r="S466" i="9"/>
  <c r="S467" i="9"/>
  <c r="S468" i="9"/>
  <c r="S469" i="9"/>
  <c r="S470" i="9"/>
  <c r="S471" i="9"/>
  <c r="S472" i="9"/>
  <c r="S473" i="9"/>
  <c r="S474" i="9"/>
  <c r="S475" i="9"/>
  <c r="S476" i="9"/>
  <c r="S477" i="9"/>
  <c r="S478" i="9"/>
  <c r="S479" i="9"/>
  <c r="S480" i="9"/>
  <c r="S481" i="9"/>
  <c r="S482" i="9"/>
  <c r="S483" i="9"/>
  <c r="S484" i="9"/>
  <c r="S485" i="9"/>
  <c r="S486" i="9"/>
  <c r="S487" i="9"/>
  <c r="S488" i="9"/>
  <c r="S489" i="9"/>
  <c r="S490" i="9"/>
  <c r="S491" i="9"/>
  <c r="S492" i="9"/>
  <c r="S493" i="9"/>
  <c r="S494" i="9"/>
  <c r="S495" i="9"/>
  <c r="S496" i="9"/>
  <c r="S497" i="9"/>
  <c r="S498" i="9"/>
  <c r="S499" i="9"/>
  <c r="S500" i="9"/>
  <c r="S501" i="9"/>
  <c r="S502" i="9"/>
  <c r="S503" i="9"/>
  <c r="S504" i="9"/>
  <c r="S505" i="9"/>
  <c r="S506" i="9"/>
  <c r="S507" i="9"/>
  <c r="S508" i="9"/>
  <c r="S509" i="9"/>
  <c r="S510" i="9"/>
  <c r="S511" i="9"/>
  <c r="S512" i="9"/>
  <c r="S513" i="9"/>
  <c r="S514" i="9"/>
  <c r="S515" i="9"/>
  <c r="S516" i="9"/>
  <c r="S517" i="9"/>
  <c r="S518" i="9"/>
  <c r="S519" i="9"/>
  <c r="S520" i="9"/>
  <c r="S521" i="9"/>
  <c r="S522" i="9"/>
  <c r="S523" i="9"/>
  <c r="S524" i="9"/>
  <c r="S525" i="9"/>
  <c r="S526" i="9"/>
  <c r="S527" i="9"/>
  <c r="S528" i="9"/>
  <c r="S529" i="9"/>
  <c r="S530" i="9"/>
  <c r="S531" i="9"/>
  <c r="S532" i="9"/>
  <c r="S533" i="9"/>
  <c r="S534" i="9"/>
  <c r="S535" i="9"/>
  <c r="S536" i="9"/>
  <c r="S537" i="9"/>
  <c r="S538" i="9"/>
  <c r="S539" i="9"/>
  <c r="S540" i="9"/>
  <c r="S541" i="9"/>
  <c r="S542" i="9"/>
  <c r="S543" i="9"/>
  <c r="S544" i="9"/>
  <c r="S545" i="9"/>
  <c r="S546" i="9"/>
  <c r="S547" i="9"/>
  <c r="S548" i="9"/>
  <c r="S549" i="9"/>
  <c r="S550" i="9"/>
  <c r="S551" i="9"/>
  <c r="S552" i="9"/>
  <c r="S553" i="9"/>
  <c r="S554" i="9"/>
  <c r="S555" i="9"/>
  <c r="S556" i="9"/>
  <c r="S557" i="9"/>
  <c r="S558" i="9"/>
  <c r="S559" i="9"/>
  <c r="S560" i="9"/>
  <c r="S561" i="9"/>
  <c r="S562" i="9"/>
  <c r="S563" i="9"/>
  <c r="S564" i="9"/>
  <c r="S565" i="9"/>
  <c r="S566" i="9"/>
  <c r="S567" i="9"/>
  <c r="S568" i="9"/>
  <c r="S569" i="9"/>
  <c r="S570" i="9"/>
  <c r="S571" i="9"/>
  <c r="S572" i="9"/>
  <c r="S573" i="9"/>
  <c r="S574" i="9"/>
  <c r="S575" i="9"/>
  <c r="S576" i="9"/>
  <c r="S577" i="9"/>
  <c r="S578" i="9"/>
  <c r="S579" i="9"/>
  <c r="S580" i="9"/>
  <c r="S581" i="9"/>
  <c r="S582" i="9"/>
  <c r="S583" i="9"/>
  <c r="S584" i="9"/>
  <c r="S585" i="9"/>
  <c r="S586" i="9"/>
  <c r="S587" i="9"/>
  <c r="S588" i="9"/>
  <c r="S589" i="9"/>
  <c r="S590" i="9"/>
  <c r="S591" i="9"/>
  <c r="S592" i="9"/>
  <c r="S593" i="9"/>
  <c r="S594" i="9"/>
  <c r="S595" i="9"/>
  <c r="S596" i="9"/>
  <c r="S597" i="9"/>
  <c r="S598" i="9"/>
  <c r="S599" i="9"/>
  <c r="S600" i="9"/>
  <c r="S601" i="9"/>
  <c r="S602" i="9"/>
  <c r="S603" i="9"/>
  <c r="S604" i="9"/>
  <c r="S605" i="9"/>
  <c r="S606" i="9"/>
  <c r="S607" i="9"/>
  <c r="S608" i="9"/>
  <c r="S609" i="9"/>
  <c r="S610" i="9"/>
  <c r="S611" i="9"/>
  <c r="S612" i="9"/>
  <c r="S613" i="9"/>
  <c r="S614" i="9"/>
  <c r="S615" i="9"/>
  <c r="S616" i="9"/>
  <c r="S617" i="9"/>
  <c r="S618" i="9"/>
  <c r="S619" i="9"/>
  <c r="S620" i="9"/>
  <c r="S621" i="9"/>
  <c r="S622" i="9"/>
  <c r="S623" i="9"/>
  <c r="S624" i="9"/>
  <c r="S625" i="9"/>
  <c r="S626" i="9"/>
  <c r="S627" i="9"/>
  <c r="S628" i="9"/>
  <c r="S629" i="9"/>
  <c r="S630" i="9"/>
  <c r="S631" i="9"/>
  <c r="S632" i="9"/>
  <c r="S633" i="9"/>
  <c r="S634" i="9"/>
  <c r="S635" i="9"/>
  <c r="S636" i="9"/>
  <c r="S637" i="9"/>
  <c r="S638" i="9"/>
  <c r="S639" i="9"/>
  <c r="S640" i="9"/>
  <c r="S641" i="9"/>
  <c r="S642" i="9"/>
  <c r="S643" i="9"/>
  <c r="S644" i="9"/>
  <c r="S645" i="9"/>
  <c r="S646" i="9"/>
  <c r="S647" i="9"/>
  <c r="S648" i="9"/>
  <c r="S649" i="9"/>
  <c r="S650" i="9"/>
  <c r="S651" i="9"/>
  <c r="S652" i="9"/>
  <c r="S653" i="9"/>
  <c r="S654" i="9"/>
  <c r="S655" i="9"/>
  <c r="S656" i="9"/>
  <c r="S657" i="9"/>
  <c r="S658" i="9"/>
  <c r="S659" i="9"/>
  <c r="S660" i="9"/>
  <c r="S661" i="9"/>
  <c r="S662" i="9"/>
  <c r="S663" i="9"/>
  <c r="S664" i="9"/>
  <c r="S665" i="9"/>
  <c r="S666" i="9"/>
  <c r="S667" i="9"/>
  <c r="S66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R64" i="9"/>
  <c r="R65" i="9"/>
  <c r="R66" i="9"/>
  <c r="R67" i="9"/>
  <c r="R68" i="9"/>
  <c r="R69" i="9"/>
  <c r="R70" i="9"/>
  <c r="R71" i="9"/>
  <c r="R72" i="9"/>
  <c r="R73" i="9"/>
  <c r="R74" i="9"/>
  <c r="R75" i="9"/>
  <c r="R76" i="9"/>
  <c r="R77" i="9"/>
  <c r="R78" i="9"/>
  <c r="R79" i="9"/>
  <c r="R80" i="9"/>
  <c r="R81" i="9"/>
  <c r="R82" i="9"/>
  <c r="R83" i="9"/>
  <c r="R84" i="9"/>
  <c r="R85" i="9"/>
  <c r="R86" i="9"/>
  <c r="R87" i="9"/>
  <c r="R88" i="9"/>
  <c r="R89" i="9"/>
  <c r="R90" i="9"/>
  <c r="R91" i="9"/>
  <c r="R92" i="9"/>
  <c r="R93" i="9"/>
  <c r="R94" i="9"/>
  <c r="R95" i="9"/>
  <c r="R96" i="9"/>
  <c r="R97" i="9"/>
  <c r="R98" i="9"/>
  <c r="R99" i="9"/>
  <c r="R100" i="9"/>
  <c r="R101" i="9"/>
  <c r="R102" i="9"/>
  <c r="R103" i="9"/>
  <c r="R104" i="9"/>
  <c r="R105" i="9"/>
  <c r="R106" i="9"/>
  <c r="R107" i="9"/>
  <c r="R108" i="9"/>
  <c r="R109" i="9"/>
  <c r="R110" i="9"/>
  <c r="R111" i="9"/>
  <c r="R112" i="9"/>
  <c r="R113" i="9"/>
  <c r="R114" i="9"/>
  <c r="R115" i="9"/>
  <c r="R116" i="9"/>
  <c r="R117" i="9"/>
  <c r="R118" i="9"/>
  <c r="R119" i="9"/>
  <c r="R120" i="9"/>
  <c r="R121" i="9"/>
  <c r="R122" i="9"/>
  <c r="R123" i="9"/>
  <c r="R124" i="9"/>
  <c r="R125" i="9"/>
  <c r="R126" i="9"/>
  <c r="R127" i="9"/>
  <c r="R128" i="9"/>
  <c r="R129" i="9"/>
  <c r="R130" i="9"/>
  <c r="R131" i="9"/>
  <c r="R132" i="9"/>
  <c r="R133" i="9"/>
  <c r="R134" i="9"/>
  <c r="R135" i="9"/>
  <c r="R136" i="9"/>
  <c r="R137" i="9"/>
  <c r="R138" i="9"/>
  <c r="R139" i="9"/>
  <c r="R140" i="9"/>
  <c r="R141" i="9"/>
  <c r="R142" i="9"/>
  <c r="R143" i="9"/>
  <c r="R144" i="9"/>
  <c r="R145" i="9"/>
  <c r="R146" i="9"/>
  <c r="R147" i="9"/>
  <c r="R148" i="9"/>
  <c r="R149" i="9"/>
  <c r="R150" i="9"/>
  <c r="R151" i="9"/>
  <c r="R152" i="9"/>
  <c r="R153" i="9"/>
  <c r="R154" i="9"/>
  <c r="R155" i="9"/>
  <c r="R156" i="9"/>
  <c r="R157" i="9"/>
  <c r="R158" i="9"/>
  <c r="R159" i="9"/>
  <c r="R160" i="9"/>
  <c r="R161" i="9"/>
  <c r="R162" i="9"/>
  <c r="R163" i="9"/>
  <c r="R164" i="9"/>
  <c r="R165" i="9"/>
  <c r="R166" i="9"/>
  <c r="R167" i="9"/>
  <c r="R168" i="9"/>
  <c r="R169" i="9"/>
  <c r="R170" i="9"/>
  <c r="R171" i="9"/>
  <c r="R172" i="9"/>
  <c r="R173" i="9"/>
  <c r="R174" i="9"/>
  <c r="R175" i="9"/>
  <c r="R176" i="9"/>
  <c r="R177" i="9"/>
  <c r="R178" i="9"/>
  <c r="R179" i="9"/>
  <c r="R180" i="9"/>
  <c r="R181" i="9"/>
  <c r="R182" i="9"/>
  <c r="R183" i="9"/>
  <c r="R184" i="9"/>
  <c r="R185" i="9"/>
  <c r="R186" i="9"/>
  <c r="R187" i="9"/>
  <c r="R188" i="9"/>
  <c r="R189" i="9"/>
  <c r="R190" i="9"/>
  <c r="R191" i="9"/>
  <c r="R192" i="9"/>
  <c r="R193" i="9"/>
  <c r="R194" i="9"/>
  <c r="R195" i="9"/>
  <c r="R196" i="9"/>
  <c r="R197" i="9"/>
  <c r="R198" i="9"/>
  <c r="R199" i="9"/>
  <c r="R200" i="9"/>
  <c r="R201" i="9"/>
  <c r="R202" i="9"/>
  <c r="R203" i="9"/>
  <c r="R204" i="9"/>
  <c r="R205" i="9"/>
  <c r="R206" i="9"/>
  <c r="R207" i="9"/>
  <c r="R208" i="9"/>
  <c r="R209" i="9"/>
  <c r="R210" i="9"/>
  <c r="R211" i="9"/>
  <c r="R212" i="9"/>
  <c r="R213" i="9"/>
  <c r="R214" i="9"/>
  <c r="R215" i="9"/>
  <c r="R216" i="9"/>
  <c r="R217" i="9"/>
  <c r="R218" i="9"/>
  <c r="R219" i="9"/>
  <c r="R220" i="9"/>
  <c r="R221" i="9"/>
  <c r="R222" i="9"/>
  <c r="R223" i="9"/>
  <c r="R224" i="9"/>
  <c r="R225" i="9"/>
  <c r="R226" i="9"/>
  <c r="R227" i="9"/>
  <c r="R228" i="9"/>
  <c r="R229" i="9"/>
  <c r="R230" i="9"/>
  <c r="R231" i="9"/>
  <c r="R232" i="9"/>
  <c r="R233" i="9"/>
  <c r="R234" i="9"/>
  <c r="R235" i="9"/>
  <c r="R236" i="9"/>
  <c r="R237" i="9"/>
  <c r="R238" i="9"/>
  <c r="R239" i="9"/>
  <c r="R240" i="9"/>
  <c r="R241" i="9"/>
  <c r="R242" i="9"/>
  <c r="R243" i="9"/>
  <c r="R244" i="9"/>
  <c r="R245" i="9"/>
  <c r="R246" i="9"/>
  <c r="R247" i="9"/>
  <c r="R248" i="9"/>
  <c r="R249" i="9"/>
  <c r="R250" i="9"/>
  <c r="R251" i="9"/>
  <c r="R252" i="9"/>
  <c r="R253" i="9"/>
  <c r="R254" i="9"/>
  <c r="R255" i="9"/>
  <c r="R256" i="9"/>
  <c r="R257" i="9"/>
  <c r="R258" i="9"/>
  <c r="R259" i="9"/>
  <c r="R260" i="9"/>
  <c r="R261" i="9"/>
  <c r="R262" i="9"/>
  <c r="R263" i="9"/>
  <c r="R264" i="9"/>
  <c r="R265" i="9"/>
  <c r="R266" i="9"/>
  <c r="R267" i="9"/>
  <c r="R268" i="9"/>
  <c r="R269" i="9"/>
  <c r="R270" i="9"/>
  <c r="R271" i="9"/>
  <c r="R272" i="9"/>
  <c r="R273" i="9"/>
  <c r="R274" i="9"/>
  <c r="R275" i="9"/>
  <c r="R276" i="9"/>
  <c r="R277" i="9"/>
  <c r="R278" i="9"/>
  <c r="R279" i="9"/>
  <c r="R280" i="9"/>
  <c r="R281" i="9"/>
  <c r="R282" i="9"/>
  <c r="R283" i="9"/>
  <c r="R284" i="9"/>
  <c r="R285" i="9"/>
  <c r="R286" i="9"/>
  <c r="R287" i="9"/>
  <c r="R288" i="9"/>
  <c r="R289" i="9"/>
  <c r="R290" i="9"/>
  <c r="R291" i="9"/>
  <c r="R292" i="9"/>
  <c r="R293" i="9"/>
  <c r="R294" i="9"/>
  <c r="R295" i="9"/>
  <c r="R296" i="9"/>
  <c r="R297" i="9"/>
  <c r="R298" i="9"/>
  <c r="R299" i="9"/>
  <c r="R300" i="9"/>
  <c r="R301" i="9"/>
  <c r="R302" i="9"/>
  <c r="R303" i="9"/>
  <c r="R304" i="9"/>
  <c r="R305" i="9"/>
  <c r="R306" i="9"/>
  <c r="R307" i="9"/>
  <c r="R308" i="9"/>
  <c r="R309" i="9"/>
  <c r="R310" i="9"/>
  <c r="R311" i="9"/>
  <c r="R312" i="9"/>
  <c r="R313" i="9"/>
  <c r="R314" i="9"/>
  <c r="R315" i="9"/>
  <c r="R316" i="9"/>
  <c r="R317" i="9"/>
  <c r="R318" i="9"/>
  <c r="R319" i="9"/>
  <c r="R320" i="9"/>
  <c r="R321" i="9"/>
  <c r="R322" i="9"/>
  <c r="R323" i="9"/>
  <c r="R324" i="9"/>
  <c r="R325" i="9"/>
  <c r="R326" i="9"/>
  <c r="R327" i="9"/>
  <c r="R328" i="9"/>
  <c r="R329" i="9"/>
  <c r="R330" i="9"/>
  <c r="R331" i="9"/>
  <c r="R332" i="9"/>
  <c r="R333" i="9"/>
  <c r="R334" i="9"/>
  <c r="R335" i="9"/>
  <c r="R336" i="9"/>
  <c r="R337" i="9"/>
  <c r="R338" i="9"/>
  <c r="R339" i="9"/>
  <c r="R340" i="9"/>
  <c r="R341" i="9"/>
  <c r="R342" i="9"/>
  <c r="R343" i="9"/>
  <c r="R344" i="9"/>
  <c r="R345" i="9"/>
  <c r="R346" i="9"/>
  <c r="R347" i="9"/>
  <c r="R348" i="9"/>
  <c r="R349" i="9"/>
  <c r="R350" i="9"/>
  <c r="R351" i="9"/>
  <c r="R352" i="9"/>
  <c r="R353" i="9"/>
  <c r="R354" i="9"/>
  <c r="R355" i="9"/>
  <c r="R356" i="9"/>
  <c r="R357" i="9"/>
  <c r="R358" i="9"/>
  <c r="R359" i="9"/>
  <c r="R360" i="9"/>
  <c r="R361" i="9"/>
  <c r="R362" i="9"/>
  <c r="R363" i="9"/>
  <c r="R364" i="9"/>
  <c r="R365" i="9"/>
  <c r="R366" i="9"/>
  <c r="R367" i="9"/>
  <c r="R368" i="9"/>
  <c r="R369" i="9"/>
  <c r="R370" i="9"/>
  <c r="R371" i="9"/>
  <c r="R372" i="9"/>
  <c r="R373" i="9"/>
  <c r="R374" i="9"/>
  <c r="R375" i="9"/>
  <c r="R376" i="9"/>
  <c r="R377" i="9"/>
  <c r="R378" i="9"/>
  <c r="R379" i="9"/>
  <c r="R380" i="9"/>
  <c r="R381" i="9"/>
  <c r="R382" i="9"/>
  <c r="R383" i="9"/>
  <c r="R384" i="9"/>
  <c r="R385" i="9"/>
  <c r="R386" i="9"/>
  <c r="R387" i="9"/>
  <c r="R388" i="9"/>
  <c r="R389" i="9"/>
  <c r="R390" i="9"/>
  <c r="R391" i="9"/>
  <c r="R392" i="9"/>
  <c r="R393" i="9"/>
  <c r="R394" i="9"/>
  <c r="R395" i="9"/>
  <c r="R396" i="9"/>
  <c r="R397" i="9"/>
  <c r="R398" i="9"/>
  <c r="R399" i="9"/>
  <c r="R400" i="9"/>
  <c r="R401" i="9"/>
  <c r="R402" i="9"/>
  <c r="R403" i="9"/>
  <c r="R404" i="9"/>
  <c r="R405" i="9"/>
  <c r="R406" i="9"/>
  <c r="R407" i="9"/>
  <c r="R408" i="9"/>
  <c r="R409" i="9"/>
  <c r="R410" i="9"/>
  <c r="R411" i="9"/>
  <c r="R412" i="9"/>
  <c r="R413" i="9"/>
  <c r="R414" i="9"/>
  <c r="R415" i="9"/>
  <c r="R416" i="9"/>
  <c r="R417" i="9"/>
  <c r="R418" i="9"/>
  <c r="R419" i="9"/>
  <c r="R420" i="9"/>
  <c r="R421" i="9"/>
  <c r="R422" i="9"/>
  <c r="R423" i="9"/>
  <c r="R424" i="9"/>
  <c r="R425" i="9"/>
  <c r="R426" i="9"/>
  <c r="R427" i="9"/>
  <c r="R428" i="9"/>
  <c r="R429" i="9"/>
  <c r="R430" i="9"/>
  <c r="R431" i="9"/>
  <c r="R432" i="9"/>
  <c r="R433" i="9"/>
  <c r="R434" i="9"/>
  <c r="R435" i="9"/>
  <c r="R436" i="9"/>
  <c r="R437" i="9"/>
  <c r="R438" i="9"/>
  <c r="R439" i="9"/>
  <c r="R440" i="9"/>
  <c r="R441" i="9"/>
  <c r="R442" i="9"/>
  <c r="R443" i="9"/>
  <c r="R444" i="9"/>
  <c r="R445" i="9"/>
  <c r="R446" i="9"/>
  <c r="R447" i="9"/>
  <c r="R448" i="9"/>
  <c r="R449" i="9"/>
  <c r="R450" i="9"/>
  <c r="R451" i="9"/>
  <c r="R452" i="9"/>
  <c r="R453" i="9"/>
  <c r="R454" i="9"/>
  <c r="R455" i="9"/>
  <c r="R456" i="9"/>
  <c r="R457" i="9"/>
  <c r="R458" i="9"/>
  <c r="R459" i="9"/>
  <c r="R460" i="9"/>
  <c r="R461" i="9"/>
  <c r="R462" i="9"/>
  <c r="R463" i="9"/>
  <c r="R464" i="9"/>
  <c r="R465" i="9"/>
  <c r="R466" i="9"/>
  <c r="R467" i="9"/>
  <c r="R468" i="9"/>
  <c r="R469" i="9"/>
  <c r="R470" i="9"/>
  <c r="R471" i="9"/>
  <c r="R472" i="9"/>
  <c r="R473" i="9"/>
  <c r="R474" i="9"/>
  <c r="R475" i="9"/>
  <c r="R476" i="9"/>
  <c r="R477" i="9"/>
  <c r="R478" i="9"/>
  <c r="R479" i="9"/>
  <c r="R480" i="9"/>
  <c r="R481" i="9"/>
  <c r="R482" i="9"/>
  <c r="R483" i="9"/>
  <c r="R484" i="9"/>
  <c r="R485" i="9"/>
  <c r="R486" i="9"/>
  <c r="R487" i="9"/>
  <c r="R488" i="9"/>
  <c r="R489" i="9"/>
  <c r="R490" i="9"/>
  <c r="R491" i="9"/>
  <c r="R492" i="9"/>
  <c r="R493" i="9"/>
  <c r="R494" i="9"/>
  <c r="R495" i="9"/>
  <c r="R496" i="9"/>
  <c r="R497" i="9"/>
  <c r="R498" i="9"/>
  <c r="R499" i="9"/>
  <c r="R500" i="9"/>
  <c r="R501" i="9"/>
  <c r="R502" i="9"/>
  <c r="R503" i="9"/>
  <c r="R504" i="9"/>
  <c r="R505" i="9"/>
  <c r="R506" i="9"/>
  <c r="R507" i="9"/>
  <c r="R508" i="9"/>
  <c r="R509" i="9"/>
  <c r="R510" i="9"/>
  <c r="R511" i="9"/>
  <c r="R512" i="9"/>
  <c r="R513" i="9"/>
  <c r="R514" i="9"/>
  <c r="R515" i="9"/>
  <c r="R516" i="9"/>
  <c r="R517" i="9"/>
  <c r="R518" i="9"/>
  <c r="R519" i="9"/>
  <c r="R520" i="9"/>
  <c r="R521" i="9"/>
  <c r="R522" i="9"/>
  <c r="R523" i="9"/>
  <c r="R524" i="9"/>
  <c r="R525" i="9"/>
  <c r="R526" i="9"/>
  <c r="R527" i="9"/>
  <c r="R528" i="9"/>
  <c r="R529" i="9"/>
  <c r="R530" i="9"/>
  <c r="R531" i="9"/>
  <c r="R532" i="9"/>
  <c r="R533" i="9"/>
  <c r="R534" i="9"/>
  <c r="R535" i="9"/>
  <c r="R536" i="9"/>
  <c r="R537" i="9"/>
  <c r="R538" i="9"/>
  <c r="R539" i="9"/>
  <c r="R540" i="9"/>
  <c r="R541" i="9"/>
  <c r="R542" i="9"/>
  <c r="R543" i="9"/>
  <c r="R544" i="9"/>
  <c r="R545" i="9"/>
  <c r="R546" i="9"/>
  <c r="R547" i="9"/>
  <c r="R548" i="9"/>
  <c r="R549" i="9"/>
  <c r="R550" i="9"/>
  <c r="R551" i="9"/>
  <c r="R552" i="9"/>
  <c r="R553" i="9"/>
  <c r="R554" i="9"/>
  <c r="R555" i="9"/>
  <c r="R556" i="9"/>
  <c r="R557" i="9"/>
  <c r="R558" i="9"/>
  <c r="R559" i="9"/>
  <c r="R560" i="9"/>
  <c r="R561" i="9"/>
  <c r="R562" i="9"/>
  <c r="R563" i="9"/>
  <c r="R564" i="9"/>
  <c r="R565" i="9"/>
  <c r="R566" i="9"/>
  <c r="R567" i="9"/>
  <c r="R568" i="9"/>
  <c r="R569" i="9"/>
  <c r="R570" i="9"/>
  <c r="R571" i="9"/>
  <c r="R572" i="9"/>
  <c r="R573" i="9"/>
  <c r="R574" i="9"/>
  <c r="R575" i="9"/>
  <c r="R576" i="9"/>
  <c r="R577" i="9"/>
  <c r="R578" i="9"/>
  <c r="R579" i="9"/>
  <c r="R580" i="9"/>
  <c r="R581" i="9"/>
  <c r="R582" i="9"/>
  <c r="R583" i="9"/>
  <c r="R584" i="9"/>
  <c r="R585" i="9"/>
  <c r="R586" i="9"/>
  <c r="R587" i="9"/>
  <c r="R588" i="9"/>
  <c r="R589" i="9"/>
  <c r="R590" i="9"/>
  <c r="R591" i="9"/>
  <c r="R592" i="9"/>
  <c r="R593" i="9"/>
  <c r="R594" i="9"/>
  <c r="R595" i="9"/>
  <c r="R596" i="9"/>
  <c r="R597" i="9"/>
  <c r="R598" i="9"/>
  <c r="R599" i="9"/>
  <c r="R600" i="9"/>
  <c r="R601" i="9"/>
  <c r="R602" i="9"/>
  <c r="R603" i="9"/>
  <c r="R604" i="9"/>
  <c r="R605" i="9"/>
  <c r="R606" i="9"/>
  <c r="R607" i="9"/>
  <c r="R608" i="9"/>
  <c r="R609" i="9"/>
  <c r="R610" i="9"/>
  <c r="R611" i="9"/>
  <c r="R612" i="9"/>
  <c r="R613" i="9"/>
  <c r="R614" i="9"/>
  <c r="R615" i="9"/>
  <c r="R616" i="9"/>
  <c r="R617" i="9"/>
  <c r="R618" i="9"/>
  <c r="R619" i="9"/>
  <c r="R620" i="9"/>
  <c r="R621" i="9"/>
  <c r="R622" i="9"/>
  <c r="R623" i="9"/>
  <c r="R624" i="9"/>
  <c r="R625" i="9"/>
  <c r="R626" i="9"/>
  <c r="R627" i="9"/>
  <c r="R628" i="9"/>
  <c r="R629" i="9"/>
  <c r="R630" i="9"/>
  <c r="R631" i="9"/>
  <c r="R632" i="9"/>
  <c r="R633" i="9"/>
  <c r="R634" i="9"/>
  <c r="R635" i="9"/>
  <c r="R636" i="9"/>
  <c r="R637" i="9"/>
  <c r="R638" i="9"/>
  <c r="R639" i="9"/>
  <c r="R640" i="9"/>
  <c r="R641" i="9"/>
  <c r="R642" i="9"/>
  <c r="R643" i="9"/>
  <c r="R644" i="9"/>
  <c r="R645" i="9"/>
  <c r="R646" i="9"/>
  <c r="R647" i="9"/>
  <c r="R648" i="9"/>
  <c r="R649" i="9"/>
  <c r="R650" i="9"/>
  <c r="R651" i="9"/>
  <c r="R652" i="9"/>
  <c r="R653" i="9"/>
  <c r="R654" i="9"/>
  <c r="R655" i="9"/>
  <c r="R656" i="9"/>
  <c r="R657" i="9"/>
  <c r="R658" i="9"/>
  <c r="R659" i="9"/>
  <c r="R660" i="9"/>
  <c r="R661" i="9"/>
  <c r="R662" i="9"/>
  <c r="R663" i="9"/>
  <c r="R664" i="9"/>
  <c r="R665" i="9"/>
  <c r="R666" i="9"/>
  <c r="R667" i="9"/>
  <c r="R668" i="9"/>
  <c r="R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0" i="9"/>
  <c r="Q141" i="9"/>
  <c r="Q142" i="9"/>
  <c r="Q143" i="9"/>
  <c r="Q144" i="9"/>
  <c r="Q145" i="9"/>
  <c r="Q146" i="9"/>
  <c r="Q147" i="9"/>
  <c r="Q148" i="9"/>
  <c r="Q149" i="9"/>
  <c r="Q150" i="9"/>
  <c r="Q151" i="9"/>
  <c r="Q152" i="9"/>
  <c r="Q153" i="9"/>
  <c r="Q154" i="9"/>
  <c r="Q155" i="9"/>
  <c r="Q156" i="9"/>
  <c r="Q157" i="9"/>
  <c r="Q158" i="9"/>
  <c r="Q159" i="9"/>
  <c r="Q160" i="9"/>
  <c r="Q161" i="9"/>
  <c r="Q162" i="9"/>
  <c r="Q163" i="9"/>
  <c r="Q164" i="9"/>
  <c r="Q165" i="9"/>
  <c r="Q166" i="9"/>
  <c r="Q167" i="9"/>
  <c r="Q168" i="9"/>
  <c r="Q169" i="9"/>
  <c r="Q170" i="9"/>
  <c r="Q171" i="9"/>
  <c r="Q172" i="9"/>
  <c r="Q173" i="9"/>
  <c r="Q174" i="9"/>
  <c r="Q175" i="9"/>
  <c r="Q176" i="9"/>
  <c r="Q177" i="9"/>
  <c r="Q178" i="9"/>
  <c r="Q179" i="9"/>
  <c r="Q180" i="9"/>
  <c r="Q181" i="9"/>
  <c r="Q182" i="9"/>
  <c r="Q183" i="9"/>
  <c r="Q184" i="9"/>
  <c r="Q185" i="9"/>
  <c r="Q186" i="9"/>
  <c r="Q187" i="9"/>
  <c r="Q188" i="9"/>
  <c r="Q189" i="9"/>
  <c r="Q190" i="9"/>
  <c r="Q191" i="9"/>
  <c r="Q192" i="9"/>
  <c r="Q193" i="9"/>
  <c r="Q194" i="9"/>
  <c r="Q195" i="9"/>
  <c r="Q196" i="9"/>
  <c r="Q197" i="9"/>
  <c r="Q198" i="9"/>
  <c r="Q199" i="9"/>
  <c r="Q200" i="9"/>
  <c r="Q201" i="9"/>
  <c r="Q202" i="9"/>
  <c r="Q203" i="9"/>
  <c r="Q204" i="9"/>
  <c r="Q205" i="9"/>
  <c r="Q206" i="9"/>
  <c r="Q207" i="9"/>
  <c r="Q208" i="9"/>
  <c r="Q209" i="9"/>
  <c r="Q210" i="9"/>
  <c r="Q211" i="9"/>
  <c r="Q212" i="9"/>
  <c r="Q213" i="9"/>
  <c r="Q214" i="9"/>
  <c r="Q215" i="9"/>
  <c r="Q216" i="9"/>
  <c r="Q217" i="9"/>
  <c r="Q218" i="9"/>
  <c r="Q219" i="9"/>
  <c r="Q220" i="9"/>
  <c r="Q221" i="9"/>
  <c r="Q222" i="9"/>
  <c r="Q223" i="9"/>
  <c r="Q224" i="9"/>
  <c r="Q225" i="9"/>
  <c r="Q226" i="9"/>
  <c r="Q227" i="9"/>
  <c r="Q228" i="9"/>
  <c r="Q229" i="9"/>
  <c r="Q230" i="9"/>
  <c r="Q231" i="9"/>
  <c r="Q232" i="9"/>
  <c r="Q233" i="9"/>
  <c r="Q234" i="9"/>
  <c r="Q235" i="9"/>
  <c r="Q236" i="9"/>
  <c r="Q237" i="9"/>
  <c r="Q238" i="9"/>
  <c r="Q239" i="9"/>
  <c r="Q240" i="9"/>
  <c r="Q241" i="9"/>
  <c r="Q242" i="9"/>
  <c r="Q243" i="9"/>
  <c r="Q244" i="9"/>
  <c r="Q245" i="9"/>
  <c r="Q246" i="9"/>
  <c r="Q247" i="9"/>
  <c r="Q248" i="9"/>
  <c r="Q249" i="9"/>
  <c r="Q250" i="9"/>
  <c r="Q251" i="9"/>
  <c r="Q252" i="9"/>
  <c r="Q253" i="9"/>
  <c r="Q254" i="9"/>
  <c r="Q255" i="9"/>
  <c r="Q256" i="9"/>
  <c r="Q257" i="9"/>
  <c r="Q258" i="9"/>
  <c r="Q259" i="9"/>
  <c r="Q260" i="9"/>
  <c r="Q261" i="9"/>
  <c r="Q262" i="9"/>
  <c r="Q263" i="9"/>
  <c r="Q264" i="9"/>
  <c r="Q265" i="9"/>
  <c r="Q266" i="9"/>
  <c r="Q267" i="9"/>
  <c r="Q268" i="9"/>
  <c r="Q269" i="9"/>
  <c r="Q270" i="9"/>
  <c r="Q271" i="9"/>
  <c r="Q272" i="9"/>
  <c r="Q273" i="9"/>
  <c r="Q274" i="9"/>
  <c r="Q275" i="9"/>
  <c r="Q276" i="9"/>
  <c r="Q277" i="9"/>
  <c r="Q278" i="9"/>
  <c r="Q279" i="9"/>
  <c r="Q280" i="9"/>
  <c r="Q281" i="9"/>
  <c r="Q282" i="9"/>
  <c r="Q283" i="9"/>
  <c r="Q284" i="9"/>
  <c r="Q285" i="9"/>
  <c r="Q286" i="9"/>
  <c r="Q287" i="9"/>
  <c r="Q288" i="9"/>
  <c r="Q289" i="9"/>
  <c r="Q290" i="9"/>
  <c r="Q291" i="9"/>
  <c r="Q292" i="9"/>
  <c r="Q293" i="9"/>
  <c r="Q294" i="9"/>
  <c r="Q295" i="9"/>
  <c r="Q296" i="9"/>
  <c r="Q297" i="9"/>
  <c r="Q298" i="9"/>
  <c r="Q299" i="9"/>
  <c r="Q300" i="9"/>
  <c r="Q301" i="9"/>
  <c r="Q302" i="9"/>
  <c r="Q303" i="9"/>
  <c r="Q304" i="9"/>
  <c r="Q305" i="9"/>
  <c r="Q306" i="9"/>
  <c r="Q307" i="9"/>
  <c r="Q308" i="9"/>
  <c r="Q309" i="9"/>
  <c r="Q310" i="9"/>
  <c r="Q311" i="9"/>
  <c r="Q312" i="9"/>
  <c r="Q313" i="9"/>
  <c r="Q314" i="9"/>
  <c r="Q315" i="9"/>
  <c r="Q316" i="9"/>
  <c r="Q317" i="9"/>
  <c r="Q318" i="9"/>
  <c r="Q319" i="9"/>
  <c r="Q320" i="9"/>
  <c r="Q321" i="9"/>
  <c r="Q322" i="9"/>
  <c r="Q323" i="9"/>
  <c r="Q324" i="9"/>
  <c r="Q325" i="9"/>
  <c r="Q326" i="9"/>
  <c r="Q327" i="9"/>
  <c r="Q328" i="9"/>
  <c r="Q329" i="9"/>
  <c r="Q330" i="9"/>
  <c r="Q331" i="9"/>
  <c r="Q332" i="9"/>
  <c r="Q333" i="9"/>
  <c r="Q334" i="9"/>
  <c r="Q335" i="9"/>
  <c r="Q336" i="9"/>
  <c r="Q337" i="9"/>
  <c r="Q338" i="9"/>
  <c r="Q339" i="9"/>
  <c r="Q340" i="9"/>
  <c r="Q341" i="9"/>
  <c r="Q342" i="9"/>
  <c r="Q343" i="9"/>
  <c r="Q344" i="9"/>
  <c r="Q345" i="9"/>
  <c r="Q346" i="9"/>
  <c r="Q347" i="9"/>
  <c r="Q348" i="9"/>
  <c r="Q349" i="9"/>
  <c r="Q350" i="9"/>
  <c r="Q351" i="9"/>
  <c r="Q352" i="9"/>
  <c r="Q353" i="9"/>
  <c r="Q354" i="9"/>
  <c r="Q355" i="9"/>
  <c r="Q356" i="9"/>
  <c r="Q357" i="9"/>
  <c r="Q358" i="9"/>
  <c r="Q359" i="9"/>
  <c r="Q360" i="9"/>
  <c r="Q361" i="9"/>
  <c r="Q362" i="9"/>
  <c r="Q363" i="9"/>
  <c r="Q364" i="9"/>
  <c r="Q365" i="9"/>
  <c r="Q366" i="9"/>
  <c r="Q367" i="9"/>
  <c r="Q368" i="9"/>
  <c r="Q369" i="9"/>
  <c r="Q370" i="9"/>
  <c r="Q371" i="9"/>
  <c r="Q372" i="9"/>
  <c r="Q373" i="9"/>
  <c r="Q374" i="9"/>
  <c r="Q375" i="9"/>
  <c r="Q376" i="9"/>
  <c r="Q377" i="9"/>
  <c r="Q378" i="9"/>
  <c r="Q379" i="9"/>
  <c r="Q380" i="9"/>
  <c r="Q381" i="9"/>
  <c r="Q382" i="9"/>
  <c r="Q383" i="9"/>
  <c r="Q384" i="9"/>
  <c r="Q385" i="9"/>
  <c r="Q386" i="9"/>
  <c r="Q387" i="9"/>
  <c r="Q388" i="9"/>
  <c r="Q389" i="9"/>
  <c r="Q390" i="9"/>
  <c r="Q391" i="9"/>
  <c r="Q392" i="9"/>
  <c r="Q393" i="9"/>
  <c r="Q394" i="9"/>
  <c r="Q395" i="9"/>
  <c r="Q396" i="9"/>
  <c r="Q397" i="9"/>
  <c r="Q398" i="9"/>
  <c r="Q399" i="9"/>
  <c r="Q400" i="9"/>
  <c r="Q401" i="9"/>
  <c r="Q402" i="9"/>
  <c r="Q403" i="9"/>
  <c r="Q404" i="9"/>
  <c r="Q405" i="9"/>
  <c r="Q406" i="9"/>
  <c r="Q407" i="9"/>
  <c r="Q408" i="9"/>
  <c r="Q409" i="9"/>
  <c r="Q410" i="9"/>
  <c r="Q411" i="9"/>
  <c r="Q412" i="9"/>
  <c r="Q413" i="9"/>
  <c r="Q414" i="9"/>
  <c r="Q415" i="9"/>
  <c r="Q416" i="9"/>
  <c r="Q417" i="9"/>
  <c r="Q418" i="9"/>
  <c r="Q419" i="9"/>
  <c r="Q420" i="9"/>
  <c r="Q421" i="9"/>
  <c r="Q422" i="9"/>
  <c r="Q423" i="9"/>
  <c r="Q424" i="9"/>
  <c r="Q425" i="9"/>
  <c r="Q426" i="9"/>
  <c r="Q427" i="9"/>
  <c r="Q428" i="9"/>
  <c r="Q429" i="9"/>
  <c r="Q430" i="9"/>
  <c r="Q431" i="9"/>
  <c r="Q432" i="9"/>
  <c r="Q433" i="9"/>
  <c r="Q434" i="9"/>
  <c r="Q435" i="9"/>
  <c r="Q436" i="9"/>
  <c r="Q437" i="9"/>
  <c r="Q438" i="9"/>
  <c r="Q439" i="9"/>
  <c r="Q440" i="9"/>
  <c r="Q441" i="9"/>
  <c r="Q442" i="9"/>
  <c r="Q443" i="9"/>
  <c r="Q444" i="9"/>
  <c r="Q445" i="9"/>
  <c r="Q446" i="9"/>
  <c r="Q447" i="9"/>
  <c r="Q448" i="9"/>
  <c r="Q449" i="9"/>
  <c r="Q450" i="9"/>
  <c r="Q451" i="9"/>
  <c r="Q452" i="9"/>
  <c r="Q453" i="9"/>
  <c r="Q454" i="9"/>
  <c r="Q455" i="9"/>
  <c r="Q456" i="9"/>
  <c r="Q457" i="9"/>
  <c r="Q458" i="9"/>
  <c r="Q459" i="9"/>
  <c r="Q460" i="9"/>
  <c r="Q461" i="9"/>
  <c r="Q462" i="9"/>
  <c r="Q463" i="9"/>
  <c r="Q464" i="9"/>
  <c r="Q465" i="9"/>
  <c r="Q466" i="9"/>
  <c r="Q467" i="9"/>
  <c r="Q468" i="9"/>
  <c r="Q469" i="9"/>
  <c r="Q470" i="9"/>
  <c r="Q471" i="9"/>
  <c r="Q472" i="9"/>
  <c r="Q473" i="9"/>
  <c r="Q474" i="9"/>
  <c r="Q475" i="9"/>
  <c r="Q476" i="9"/>
  <c r="Q477" i="9"/>
  <c r="Q478" i="9"/>
  <c r="Q479" i="9"/>
  <c r="Q480" i="9"/>
  <c r="Q481" i="9"/>
  <c r="Q482" i="9"/>
  <c r="Q483" i="9"/>
  <c r="Q484" i="9"/>
  <c r="Q485" i="9"/>
  <c r="Q486" i="9"/>
  <c r="Q487" i="9"/>
  <c r="Q488" i="9"/>
  <c r="Q489" i="9"/>
  <c r="Q490" i="9"/>
  <c r="Q491" i="9"/>
  <c r="Q492" i="9"/>
  <c r="Q493" i="9"/>
  <c r="Q494" i="9"/>
  <c r="Q495" i="9"/>
  <c r="Q496" i="9"/>
  <c r="Q497" i="9"/>
  <c r="Q498" i="9"/>
  <c r="Q499" i="9"/>
  <c r="Q500" i="9"/>
  <c r="Q501" i="9"/>
  <c r="Q502" i="9"/>
  <c r="Q503" i="9"/>
  <c r="Q504" i="9"/>
  <c r="Q505" i="9"/>
  <c r="Q506" i="9"/>
  <c r="Q507" i="9"/>
  <c r="Q508" i="9"/>
  <c r="Q509" i="9"/>
  <c r="Q510" i="9"/>
  <c r="Q511" i="9"/>
  <c r="Q512" i="9"/>
  <c r="Q513" i="9"/>
  <c r="Q514" i="9"/>
  <c r="Q515" i="9"/>
  <c r="Q516" i="9"/>
  <c r="Q517" i="9"/>
  <c r="Q518" i="9"/>
  <c r="Q519" i="9"/>
  <c r="Q520" i="9"/>
  <c r="Q521" i="9"/>
  <c r="Q522" i="9"/>
  <c r="Q523" i="9"/>
  <c r="Q524" i="9"/>
  <c r="Q525" i="9"/>
  <c r="Q526" i="9"/>
  <c r="Q527" i="9"/>
  <c r="Q528" i="9"/>
  <c r="Q529" i="9"/>
  <c r="Q530" i="9"/>
  <c r="Q531" i="9"/>
  <c r="Q532" i="9"/>
  <c r="Q533" i="9"/>
  <c r="Q534" i="9"/>
  <c r="Q535" i="9"/>
  <c r="Q536" i="9"/>
  <c r="Q537" i="9"/>
  <c r="Q538" i="9"/>
  <c r="Q539" i="9"/>
  <c r="Q540" i="9"/>
  <c r="Q541" i="9"/>
  <c r="Q542" i="9"/>
  <c r="Q543" i="9"/>
  <c r="Q544" i="9"/>
  <c r="Q545" i="9"/>
  <c r="Q546" i="9"/>
  <c r="Q547" i="9"/>
  <c r="Q548" i="9"/>
  <c r="Q549" i="9"/>
  <c r="Q550" i="9"/>
  <c r="Q551" i="9"/>
  <c r="Q552" i="9"/>
  <c r="Q553" i="9"/>
  <c r="Q554" i="9"/>
  <c r="Q555" i="9"/>
  <c r="Q556" i="9"/>
  <c r="Q557" i="9"/>
  <c r="Q558" i="9"/>
  <c r="Q559" i="9"/>
  <c r="Q560" i="9"/>
  <c r="Q561" i="9"/>
  <c r="Q562" i="9"/>
  <c r="Q563" i="9"/>
  <c r="Q564" i="9"/>
  <c r="Q565" i="9"/>
  <c r="Q566" i="9"/>
  <c r="Q567" i="9"/>
  <c r="Q568" i="9"/>
  <c r="Q569" i="9"/>
  <c r="Q570" i="9"/>
  <c r="Q571" i="9"/>
  <c r="Q572" i="9"/>
  <c r="Q573" i="9"/>
  <c r="Q574" i="9"/>
  <c r="Q575" i="9"/>
  <c r="Q576" i="9"/>
  <c r="Q577" i="9"/>
  <c r="Q578" i="9"/>
  <c r="Q579" i="9"/>
  <c r="Q580" i="9"/>
  <c r="Q581" i="9"/>
  <c r="Q582" i="9"/>
  <c r="Q583" i="9"/>
  <c r="Q584" i="9"/>
  <c r="Q585" i="9"/>
  <c r="Q586" i="9"/>
  <c r="Q587" i="9"/>
  <c r="Q588" i="9"/>
  <c r="Q589" i="9"/>
  <c r="Q590" i="9"/>
  <c r="Q591" i="9"/>
  <c r="Q592" i="9"/>
  <c r="Q593" i="9"/>
  <c r="Q594" i="9"/>
  <c r="Q595" i="9"/>
  <c r="Q596" i="9"/>
  <c r="Q597" i="9"/>
  <c r="Q598" i="9"/>
  <c r="Q599" i="9"/>
  <c r="Q600" i="9"/>
  <c r="Q601" i="9"/>
  <c r="Q602" i="9"/>
  <c r="Q603" i="9"/>
  <c r="Q604" i="9"/>
  <c r="Q605" i="9"/>
  <c r="Q606" i="9"/>
  <c r="Q607" i="9"/>
  <c r="Q608" i="9"/>
  <c r="Q609" i="9"/>
  <c r="Q610" i="9"/>
  <c r="Q611" i="9"/>
  <c r="Q612" i="9"/>
  <c r="Q613" i="9"/>
  <c r="Q614" i="9"/>
  <c r="Q615" i="9"/>
  <c r="Q616" i="9"/>
  <c r="Q617" i="9"/>
  <c r="Q618" i="9"/>
  <c r="Q619" i="9"/>
  <c r="Q620" i="9"/>
  <c r="Q621" i="9"/>
  <c r="Q622" i="9"/>
  <c r="Q623" i="9"/>
  <c r="Q624" i="9"/>
  <c r="Q625" i="9"/>
  <c r="Q626" i="9"/>
  <c r="Q627" i="9"/>
  <c r="Q628" i="9"/>
  <c r="Q629" i="9"/>
  <c r="Q630" i="9"/>
  <c r="Q631" i="9"/>
  <c r="Q632" i="9"/>
  <c r="Q633" i="9"/>
  <c r="Q634" i="9"/>
  <c r="Q635" i="9"/>
  <c r="Q636" i="9"/>
  <c r="Q637" i="9"/>
  <c r="Q638" i="9"/>
  <c r="Q639" i="9"/>
  <c r="Q640" i="9"/>
  <c r="Q641" i="9"/>
  <c r="Q642" i="9"/>
  <c r="Q643" i="9"/>
  <c r="Q644" i="9"/>
  <c r="Q645" i="9"/>
  <c r="Q646" i="9"/>
  <c r="Q647" i="9"/>
  <c r="Q648" i="9"/>
  <c r="Q649" i="9"/>
  <c r="Q650" i="9"/>
  <c r="Q651" i="9"/>
  <c r="Q652" i="9"/>
  <c r="Q653" i="9"/>
  <c r="Q654" i="9"/>
  <c r="Q655" i="9"/>
  <c r="Q656" i="9"/>
  <c r="Q657" i="9"/>
  <c r="Q658" i="9"/>
  <c r="Q659" i="9"/>
  <c r="Q660" i="9"/>
  <c r="Q661" i="9"/>
  <c r="Q662" i="9"/>
  <c r="Q663" i="9"/>
  <c r="Q664" i="9"/>
  <c r="Q665" i="9"/>
  <c r="Q666" i="9"/>
  <c r="Q667" i="9"/>
  <c r="Q668" i="9"/>
  <c r="Q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8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P142" i="9"/>
  <c r="P143" i="9"/>
  <c r="P144" i="9"/>
  <c r="P145" i="9"/>
  <c r="P146" i="9"/>
  <c r="P147" i="9"/>
  <c r="P148" i="9"/>
  <c r="P149" i="9"/>
  <c r="P150" i="9"/>
  <c r="P151" i="9"/>
  <c r="P152" i="9"/>
  <c r="P153" i="9"/>
  <c r="P154" i="9"/>
  <c r="P155" i="9"/>
  <c r="P156" i="9"/>
  <c r="P157" i="9"/>
  <c r="P158" i="9"/>
  <c r="P159" i="9"/>
  <c r="P160" i="9"/>
  <c r="P161" i="9"/>
  <c r="P162" i="9"/>
  <c r="P163" i="9"/>
  <c r="P164" i="9"/>
  <c r="P165" i="9"/>
  <c r="P166" i="9"/>
  <c r="P167" i="9"/>
  <c r="P168" i="9"/>
  <c r="P169" i="9"/>
  <c r="P170" i="9"/>
  <c r="P171" i="9"/>
  <c r="P172" i="9"/>
  <c r="P173" i="9"/>
  <c r="P174" i="9"/>
  <c r="P175" i="9"/>
  <c r="P176" i="9"/>
  <c r="P177" i="9"/>
  <c r="P178" i="9"/>
  <c r="P179" i="9"/>
  <c r="P180" i="9"/>
  <c r="P181" i="9"/>
  <c r="P182" i="9"/>
  <c r="P183" i="9"/>
  <c r="P184" i="9"/>
  <c r="P185" i="9"/>
  <c r="P186" i="9"/>
  <c r="P187" i="9"/>
  <c r="P188" i="9"/>
  <c r="P189" i="9"/>
  <c r="P190" i="9"/>
  <c r="P191" i="9"/>
  <c r="P192" i="9"/>
  <c r="P193" i="9"/>
  <c r="P194" i="9"/>
  <c r="P195" i="9"/>
  <c r="P196" i="9"/>
  <c r="P197" i="9"/>
  <c r="P198" i="9"/>
  <c r="P199" i="9"/>
  <c r="P200" i="9"/>
  <c r="P201" i="9"/>
  <c r="P202" i="9"/>
  <c r="P203" i="9"/>
  <c r="P204" i="9"/>
  <c r="P205" i="9"/>
  <c r="P206" i="9"/>
  <c r="P207" i="9"/>
  <c r="P208" i="9"/>
  <c r="P209" i="9"/>
  <c r="P210" i="9"/>
  <c r="P211" i="9"/>
  <c r="P212" i="9"/>
  <c r="P213" i="9"/>
  <c r="P214" i="9"/>
  <c r="P215" i="9"/>
  <c r="P216" i="9"/>
  <c r="P217" i="9"/>
  <c r="P218" i="9"/>
  <c r="P219" i="9"/>
  <c r="P220" i="9"/>
  <c r="P221" i="9"/>
  <c r="P222" i="9"/>
  <c r="P223" i="9"/>
  <c r="P224" i="9"/>
  <c r="P225" i="9"/>
  <c r="P226" i="9"/>
  <c r="P227" i="9"/>
  <c r="P228" i="9"/>
  <c r="P229" i="9"/>
  <c r="P230" i="9"/>
  <c r="P231" i="9"/>
  <c r="P232" i="9"/>
  <c r="P233" i="9"/>
  <c r="P234" i="9"/>
  <c r="P235" i="9"/>
  <c r="P236" i="9"/>
  <c r="P237" i="9"/>
  <c r="P238" i="9"/>
  <c r="P239" i="9"/>
  <c r="P240" i="9"/>
  <c r="P241" i="9"/>
  <c r="P242" i="9"/>
  <c r="P243" i="9"/>
  <c r="P244" i="9"/>
  <c r="P245" i="9"/>
  <c r="P246" i="9"/>
  <c r="P247" i="9"/>
  <c r="P248" i="9"/>
  <c r="P249" i="9"/>
  <c r="P250" i="9"/>
  <c r="P251" i="9"/>
  <c r="P252" i="9"/>
  <c r="P253" i="9"/>
  <c r="P254" i="9"/>
  <c r="P255" i="9"/>
  <c r="P256" i="9"/>
  <c r="P257" i="9"/>
  <c r="P258" i="9"/>
  <c r="P259" i="9"/>
  <c r="P260" i="9"/>
  <c r="P261" i="9"/>
  <c r="P262" i="9"/>
  <c r="P263" i="9"/>
  <c r="P264" i="9"/>
  <c r="P265" i="9"/>
  <c r="P266" i="9"/>
  <c r="P267" i="9"/>
  <c r="P268" i="9"/>
  <c r="P269" i="9"/>
  <c r="P270" i="9"/>
  <c r="P271" i="9"/>
  <c r="P272" i="9"/>
  <c r="P273" i="9"/>
  <c r="P274" i="9"/>
  <c r="P275" i="9"/>
  <c r="P276" i="9"/>
  <c r="P277" i="9"/>
  <c r="P278" i="9"/>
  <c r="P279" i="9"/>
  <c r="P280" i="9"/>
  <c r="P281" i="9"/>
  <c r="P282" i="9"/>
  <c r="P283" i="9"/>
  <c r="P284" i="9"/>
  <c r="P285" i="9"/>
  <c r="P286" i="9"/>
  <c r="P287" i="9"/>
  <c r="P288" i="9"/>
  <c r="P289" i="9"/>
  <c r="P290" i="9"/>
  <c r="P291" i="9"/>
  <c r="P292" i="9"/>
  <c r="P293" i="9"/>
  <c r="P294" i="9"/>
  <c r="P295" i="9"/>
  <c r="P296" i="9"/>
  <c r="P297" i="9"/>
  <c r="P298" i="9"/>
  <c r="P299" i="9"/>
  <c r="P300" i="9"/>
  <c r="P301" i="9"/>
  <c r="P302" i="9"/>
  <c r="P303" i="9"/>
  <c r="P304" i="9"/>
  <c r="P305" i="9"/>
  <c r="P306" i="9"/>
  <c r="P307" i="9"/>
  <c r="P308" i="9"/>
  <c r="P309" i="9"/>
  <c r="P310" i="9"/>
  <c r="P311" i="9"/>
  <c r="P312" i="9"/>
  <c r="P313" i="9"/>
  <c r="P314" i="9"/>
  <c r="P315" i="9"/>
  <c r="P316" i="9"/>
  <c r="P317" i="9"/>
  <c r="P318" i="9"/>
  <c r="P319" i="9"/>
  <c r="P320" i="9"/>
  <c r="P321" i="9"/>
  <c r="P322" i="9"/>
  <c r="P323" i="9"/>
  <c r="P324" i="9"/>
  <c r="P325" i="9"/>
  <c r="P326" i="9"/>
  <c r="P327" i="9"/>
  <c r="P328" i="9"/>
  <c r="P329" i="9"/>
  <c r="P330" i="9"/>
  <c r="P331" i="9"/>
  <c r="P332" i="9"/>
  <c r="P333" i="9"/>
  <c r="P334" i="9"/>
  <c r="P335" i="9"/>
  <c r="P336" i="9"/>
  <c r="P337" i="9"/>
  <c r="P338" i="9"/>
  <c r="P339" i="9"/>
  <c r="P340" i="9"/>
  <c r="P341" i="9"/>
  <c r="P342" i="9"/>
  <c r="P343" i="9"/>
  <c r="P344" i="9"/>
  <c r="P345" i="9"/>
  <c r="P346" i="9"/>
  <c r="P347" i="9"/>
  <c r="P348" i="9"/>
  <c r="P349" i="9"/>
  <c r="P350" i="9"/>
  <c r="P351" i="9"/>
  <c r="P352" i="9"/>
  <c r="P353" i="9"/>
  <c r="P354" i="9"/>
  <c r="P355" i="9"/>
  <c r="P356" i="9"/>
  <c r="P357" i="9"/>
  <c r="P358" i="9"/>
  <c r="P359" i="9"/>
  <c r="P360" i="9"/>
  <c r="P361" i="9"/>
  <c r="P362" i="9"/>
  <c r="P363" i="9"/>
  <c r="P364" i="9"/>
  <c r="P365" i="9"/>
  <c r="P366" i="9"/>
  <c r="P367" i="9"/>
  <c r="P368" i="9"/>
  <c r="P369" i="9"/>
  <c r="P370" i="9"/>
  <c r="P371" i="9"/>
  <c r="P372" i="9"/>
  <c r="P373" i="9"/>
  <c r="P374" i="9"/>
  <c r="P375" i="9"/>
  <c r="P376" i="9"/>
  <c r="P377" i="9"/>
  <c r="P378" i="9"/>
  <c r="P379" i="9"/>
  <c r="P380" i="9"/>
  <c r="P381" i="9"/>
  <c r="P382" i="9"/>
  <c r="P383" i="9"/>
  <c r="P384" i="9"/>
  <c r="P385" i="9"/>
  <c r="P386" i="9"/>
  <c r="P387" i="9"/>
  <c r="P388" i="9"/>
  <c r="P389" i="9"/>
  <c r="P390" i="9"/>
  <c r="P391" i="9"/>
  <c r="P392" i="9"/>
  <c r="P393" i="9"/>
  <c r="P394" i="9"/>
  <c r="P395" i="9"/>
  <c r="P396" i="9"/>
  <c r="P397" i="9"/>
  <c r="P398" i="9"/>
  <c r="P399" i="9"/>
  <c r="P400" i="9"/>
  <c r="P401" i="9"/>
  <c r="P402" i="9"/>
  <c r="P403" i="9"/>
  <c r="P404" i="9"/>
  <c r="P405" i="9"/>
  <c r="P406" i="9"/>
  <c r="P407" i="9"/>
  <c r="P408" i="9"/>
  <c r="P409" i="9"/>
  <c r="P410" i="9"/>
  <c r="P411" i="9"/>
  <c r="P412" i="9"/>
  <c r="P413" i="9"/>
  <c r="P414" i="9"/>
  <c r="P415" i="9"/>
  <c r="P416" i="9"/>
  <c r="P417" i="9"/>
  <c r="P418" i="9"/>
  <c r="P419" i="9"/>
  <c r="P420" i="9"/>
  <c r="P421" i="9"/>
  <c r="P422" i="9"/>
  <c r="P423" i="9"/>
  <c r="P424" i="9"/>
  <c r="P425" i="9"/>
  <c r="P426" i="9"/>
  <c r="P427" i="9"/>
  <c r="P428" i="9"/>
  <c r="P429" i="9"/>
  <c r="P430" i="9"/>
  <c r="P431" i="9"/>
  <c r="P432" i="9"/>
  <c r="P433" i="9"/>
  <c r="P434" i="9"/>
  <c r="P435" i="9"/>
  <c r="P436" i="9"/>
  <c r="P437" i="9"/>
  <c r="P438" i="9"/>
  <c r="P439" i="9"/>
  <c r="P440" i="9"/>
  <c r="P441" i="9"/>
  <c r="P442" i="9"/>
  <c r="P443" i="9"/>
  <c r="P444" i="9"/>
  <c r="P445" i="9"/>
  <c r="P446" i="9"/>
  <c r="P447" i="9"/>
  <c r="P448" i="9"/>
  <c r="P449" i="9"/>
  <c r="P450" i="9"/>
  <c r="P451" i="9"/>
  <c r="P452" i="9"/>
  <c r="P453" i="9"/>
  <c r="P454" i="9"/>
  <c r="P455" i="9"/>
  <c r="P456" i="9"/>
  <c r="P457" i="9"/>
  <c r="P458" i="9"/>
  <c r="P459" i="9"/>
  <c r="P460" i="9"/>
  <c r="P461" i="9"/>
  <c r="P462" i="9"/>
  <c r="P463" i="9"/>
  <c r="P464" i="9"/>
  <c r="P465" i="9"/>
  <c r="P466" i="9"/>
  <c r="P467" i="9"/>
  <c r="P468" i="9"/>
  <c r="P469" i="9"/>
  <c r="P470" i="9"/>
  <c r="P471" i="9"/>
  <c r="P472" i="9"/>
  <c r="P473" i="9"/>
  <c r="P474" i="9"/>
  <c r="P475" i="9"/>
  <c r="P476" i="9"/>
  <c r="P477" i="9"/>
  <c r="P478" i="9"/>
  <c r="P479" i="9"/>
  <c r="P480" i="9"/>
  <c r="P481" i="9"/>
  <c r="P482" i="9"/>
  <c r="P483" i="9"/>
  <c r="P484" i="9"/>
  <c r="P485" i="9"/>
  <c r="P486" i="9"/>
  <c r="P487" i="9"/>
  <c r="P488" i="9"/>
  <c r="P489" i="9"/>
  <c r="P490" i="9"/>
  <c r="P491" i="9"/>
  <c r="P492" i="9"/>
  <c r="P493" i="9"/>
  <c r="P494" i="9"/>
  <c r="P495" i="9"/>
  <c r="P496" i="9"/>
  <c r="P497" i="9"/>
  <c r="P498" i="9"/>
  <c r="P499" i="9"/>
  <c r="P500" i="9"/>
  <c r="P501" i="9"/>
  <c r="P502" i="9"/>
  <c r="P503" i="9"/>
  <c r="P504" i="9"/>
  <c r="P505" i="9"/>
  <c r="P506" i="9"/>
  <c r="P507" i="9"/>
  <c r="P508" i="9"/>
  <c r="P509" i="9"/>
  <c r="P510" i="9"/>
  <c r="P511" i="9"/>
  <c r="P512" i="9"/>
  <c r="P513" i="9"/>
  <c r="P514" i="9"/>
  <c r="P515" i="9"/>
  <c r="P516" i="9"/>
  <c r="P517" i="9"/>
  <c r="P518" i="9"/>
  <c r="P519" i="9"/>
  <c r="P520" i="9"/>
  <c r="P521" i="9"/>
  <c r="P522" i="9"/>
  <c r="P523" i="9"/>
  <c r="P524" i="9"/>
  <c r="P525" i="9"/>
  <c r="P526" i="9"/>
  <c r="P527" i="9"/>
  <c r="P528" i="9"/>
  <c r="P529" i="9"/>
  <c r="P530" i="9"/>
  <c r="P531" i="9"/>
  <c r="P532" i="9"/>
  <c r="P533" i="9"/>
  <c r="P534" i="9"/>
  <c r="P535" i="9"/>
  <c r="P536" i="9"/>
  <c r="P537" i="9"/>
  <c r="P538" i="9"/>
  <c r="P539" i="9"/>
  <c r="P540" i="9"/>
  <c r="P541" i="9"/>
  <c r="P542" i="9"/>
  <c r="P543" i="9"/>
  <c r="P544" i="9"/>
  <c r="P545" i="9"/>
  <c r="P546" i="9"/>
  <c r="P547" i="9"/>
  <c r="P548" i="9"/>
  <c r="P549" i="9"/>
  <c r="P550" i="9"/>
  <c r="P551" i="9"/>
  <c r="P552" i="9"/>
  <c r="P553" i="9"/>
  <c r="P554" i="9"/>
  <c r="P555" i="9"/>
  <c r="P556" i="9"/>
  <c r="P557" i="9"/>
  <c r="P558" i="9"/>
  <c r="P559" i="9"/>
  <c r="P560" i="9"/>
  <c r="P561" i="9"/>
  <c r="P562" i="9"/>
  <c r="P563" i="9"/>
  <c r="P564" i="9"/>
  <c r="P565" i="9"/>
  <c r="P566" i="9"/>
  <c r="P567" i="9"/>
  <c r="P568" i="9"/>
  <c r="P569" i="9"/>
  <c r="P570" i="9"/>
  <c r="P571" i="9"/>
  <c r="P572" i="9"/>
  <c r="P573" i="9"/>
  <c r="P574" i="9"/>
  <c r="P575" i="9"/>
  <c r="P576" i="9"/>
  <c r="P577" i="9"/>
  <c r="P578" i="9"/>
  <c r="P579" i="9"/>
  <c r="P580" i="9"/>
  <c r="P581" i="9"/>
  <c r="P582" i="9"/>
  <c r="P583" i="9"/>
  <c r="P584" i="9"/>
  <c r="P585" i="9"/>
  <c r="P586" i="9"/>
  <c r="P587" i="9"/>
  <c r="P588" i="9"/>
  <c r="P589" i="9"/>
  <c r="P590" i="9"/>
  <c r="P591" i="9"/>
  <c r="P592" i="9"/>
  <c r="P593" i="9"/>
  <c r="P594" i="9"/>
  <c r="P595" i="9"/>
  <c r="P596" i="9"/>
  <c r="P597" i="9"/>
  <c r="P598" i="9"/>
  <c r="P599" i="9"/>
  <c r="P600" i="9"/>
  <c r="P601" i="9"/>
  <c r="P602" i="9"/>
  <c r="P603" i="9"/>
  <c r="P604" i="9"/>
  <c r="P605" i="9"/>
  <c r="P606" i="9"/>
  <c r="P607" i="9"/>
  <c r="P608" i="9"/>
  <c r="P609" i="9"/>
  <c r="P610" i="9"/>
  <c r="P611" i="9"/>
  <c r="P612" i="9"/>
  <c r="P613" i="9"/>
  <c r="P614" i="9"/>
  <c r="P615" i="9"/>
  <c r="P616" i="9"/>
  <c r="P617" i="9"/>
  <c r="P618" i="9"/>
  <c r="P619" i="9"/>
  <c r="P620" i="9"/>
  <c r="P621" i="9"/>
  <c r="P622" i="9"/>
  <c r="P623" i="9"/>
  <c r="P624" i="9"/>
  <c r="P625" i="9"/>
  <c r="P626" i="9"/>
  <c r="P627" i="9"/>
  <c r="P628" i="9"/>
  <c r="P629" i="9"/>
  <c r="P630" i="9"/>
  <c r="P631" i="9"/>
  <c r="P632" i="9"/>
  <c r="P633" i="9"/>
  <c r="P634" i="9"/>
  <c r="P635" i="9"/>
  <c r="P636" i="9"/>
  <c r="P637" i="9"/>
  <c r="P638" i="9"/>
  <c r="P639" i="9"/>
  <c r="P640" i="9"/>
  <c r="P641" i="9"/>
  <c r="P642" i="9"/>
  <c r="P643" i="9"/>
  <c r="P644" i="9"/>
  <c r="P645" i="9"/>
  <c r="P646" i="9"/>
  <c r="P647" i="9"/>
  <c r="P648" i="9"/>
  <c r="P649" i="9"/>
  <c r="P650" i="9"/>
  <c r="P651" i="9"/>
  <c r="P652" i="9"/>
  <c r="P653" i="9"/>
  <c r="P654" i="9"/>
  <c r="P655" i="9"/>
  <c r="P656" i="9"/>
  <c r="P657" i="9"/>
  <c r="P658" i="9"/>
  <c r="P659" i="9"/>
  <c r="P660" i="9"/>
  <c r="P661" i="9"/>
  <c r="P662" i="9"/>
  <c r="P663" i="9"/>
  <c r="P664" i="9"/>
  <c r="P665" i="9"/>
  <c r="P666" i="9"/>
  <c r="P667" i="9"/>
  <c r="P668" i="9"/>
  <c r="P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M101" i="9"/>
  <c r="M102" i="9"/>
  <c r="M103" i="9"/>
  <c r="M104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0" i="9"/>
  <c r="M121" i="9"/>
  <c r="M122" i="9"/>
  <c r="M123" i="9"/>
  <c r="M124" i="9"/>
  <c r="M125" i="9"/>
  <c r="M126" i="9"/>
  <c r="M127" i="9"/>
  <c r="M128" i="9"/>
  <c r="M129" i="9"/>
  <c r="M130" i="9"/>
  <c r="M131" i="9"/>
  <c r="M132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5" i="9"/>
  <c r="M146" i="9"/>
  <c r="M147" i="9"/>
  <c r="M148" i="9"/>
  <c r="M149" i="9"/>
  <c r="M150" i="9"/>
  <c r="M151" i="9"/>
  <c r="M152" i="9"/>
  <c r="M153" i="9"/>
  <c r="M154" i="9"/>
  <c r="M155" i="9"/>
  <c r="M156" i="9"/>
  <c r="M157" i="9"/>
  <c r="M158" i="9"/>
  <c r="M159" i="9"/>
  <c r="M160" i="9"/>
  <c r="M161" i="9"/>
  <c r="M162" i="9"/>
  <c r="M163" i="9"/>
  <c r="M164" i="9"/>
  <c r="M165" i="9"/>
  <c r="M166" i="9"/>
  <c r="M167" i="9"/>
  <c r="M168" i="9"/>
  <c r="M169" i="9"/>
  <c r="M170" i="9"/>
  <c r="M171" i="9"/>
  <c r="M172" i="9"/>
  <c r="M173" i="9"/>
  <c r="M174" i="9"/>
  <c r="M175" i="9"/>
  <c r="M176" i="9"/>
  <c r="M177" i="9"/>
  <c r="M178" i="9"/>
  <c r="M179" i="9"/>
  <c r="M180" i="9"/>
  <c r="M181" i="9"/>
  <c r="M182" i="9"/>
  <c r="M183" i="9"/>
  <c r="M184" i="9"/>
  <c r="M185" i="9"/>
  <c r="M186" i="9"/>
  <c r="M187" i="9"/>
  <c r="M188" i="9"/>
  <c r="M189" i="9"/>
  <c r="M190" i="9"/>
  <c r="M191" i="9"/>
  <c r="M192" i="9"/>
  <c r="M193" i="9"/>
  <c r="M194" i="9"/>
  <c r="M195" i="9"/>
  <c r="M196" i="9"/>
  <c r="M197" i="9"/>
  <c r="M198" i="9"/>
  <c r="M199" i="9"/>
  <c r="M200" i="9"/>
  <c r="M201" i="9"/>
  <c r="M202" i="9"/>
  <c r="M203" i="9"/>
  <c r="M204" i="9"/>
  <c r="M205" i="9"/>
  <c r="M206" i="9"/>
  <c r="M207" i="9"/>
  <c r="M208" i="9"/>
  <c r="M209" i="9"/>
  <c r="M210" i="9"/>
  <c r="M211" i="9"/>
  <c r="M212" i="9"/>
  <c r="M213" i="9"/>
  <c r="M214" i="9"/>
  <c r="M215" i="9"/>
  <c r="M216" i="9"/>
  <c r="M217" i="9"/>
  <c r="M218" i="9"/>
  <c r="M219" i="9"/>
  <c r="M220" i="9"/>
  <c r="M221" i="9"/>
  <c r="M222" i="9"/>
  <c r="M223" i="9"/>
  <c r="M224" i="9"/>
  <c r="M225" i="9"/>
  <c r="M226" i="9"/>
  <c r="M227" i="9"/>
  <c r="M228" i="9"/>
  <c r="M229" i="9"/>
  <c r="M230" i="9"/>
  <c r="M231" i="9"/>
  <c r="M232" i="9"/>
  <c r="M233" i="9"/>
  <c r="M234" i="9"/>
  <c r="M235" i="9"/>
  <c r="M236" i="9"/>
  <c r="M237" i="9"/>
  <c r="M238" i="9"/>
  <c r="M239" i="9"/>
  <c r="M240" i="9"/>
  <c r="M241" i="9"/>
  <c r="M242" i="9"/>
  <c r="M243" i="9"/>
  <c r="M244" i="9"/>
  <c r="M245" i="9"/>
  <c r="M246" i="9"/>
  <c r="M247" i="9"/>
  <c r="M248" i="9"/>
  <c r="M249" i="9"/>
  <c r="M250" i="9"/>
  <c r="M251" i="9"/>
  <c r="M252" i="9"/>
  <c r="M253" i="9"/>
  <c r="M254" i="9"/>
  <c r="M255" i="9"/>
  <c r="M256" i="9"/>
  <c r="M257" i="9"/>
  <c r="M258" i="9"/>
  <c r="M259" i="9"/>
  <c r="M260" i="9"/>
  <c r="M261" i="9"/>
  <c r="M262" i="9"/>
  <c r="M263" i="9"/>
  <c r="M264" i="9"/>
  <c r="M265" i="9"/>
  <c r="M266" i="9"/>
  <c r="M267" i="9"/>
  <c r="M268" i="9"/>
  <c r="M269" i="9"/>
  <c r="M270" i="9"/>
  <c r="M271" i="9"/>
  <c r="M272" i="9"/>
  <c r="M273" i="9"/>
  <c r="M274" i="9"/>
  <c r="M275" i="9"/>
  <c r="M276" i="9"/>
  <c r="M277" i="9"/>
  <c r="M278" i="9"/>
  <c r="M279" i="9"/>
  <c r="M280" i="9"/>
  <c r="M281" i="9"/>
  <c r="M282" i="9"/>
  <c r="M283" i="9"/>
  <c r="M284" i="9"/>
  <c r="M285" i="9"/>
  <c r="M286" i="9"/>
  <c r="M287" i="9"/>
  <c r="M288" i="9"/>
  <c r="M289" i="9"/>
  <c r="M290" i="9"/>
  <c r="M291" i="9"/>
  <c r="M292" i="9"/>
  <c r="M293" i="9"/>
  <c r="M294" i="9"/>
  <c r="M295" i="9"/>
  <c r="M296" i="9"/>
  <c r="M297" i="9"/>
  <c r="M298" i="9"/>
  <c r="M299" i="9"/>
  <c r="M300" i="9"/>
  <c r="M301" i="9"/>
  <c r="M302" i="9"/>
  <c r="M303" i="9"/>
  <c r="M304" i="9"/>
  <c r="M305" i="9"/>
  <c r="M306" i="9"/>
  <c r="M307" i="9"/>
  <c r="M308" i="9"/>
  <c r="M309" i="9"/>
  <c r="M310" i="9"/>
  <c r="M311" i="9"/>
  <c r="M312" i="9"/>
  <c r="M313" i="9"/>
  <c r="M314" i="9"/>
  <c r="M315" i="9"/>
  <c r="M316" i="9"/>
  <c r="M317" i="9"/>
  <c r="M318" i="9"/>
  <c r="M319" i="9"/>
  <c r="M320" i="9"/>
  <c r="M321" i="9"/>
  <c r="M322" i="9"/>
  <c r="M323" i="9"/>
  <c r="M324" i="9"/>
  <c r="M325" i="9"/>
  <c r="M326" i="9"/>
  <c r="M327" i="9"/>
  <c r="M328" i="9"/>
  <c r="M329" i="9"/>
  <c r="M330" i="9"/>
  <c r="M331" i="9"/>
  <c r="M332" i="9"/>
  <c r="M333" i="9"/>
  <c r="M334" i="9"/>
  <c r="M335" i="9"/>
  <c r="M336" i="9"/>
  <c r="M337" i="9"/>
  <c r="M338" i="9"/>
  <c r="M339" i="9"/>
  <c r="M340" i="9"/>
  <c r="M341" i="9"/>
  <c r="M342" i="9"/>
  <c r="M343" i="9"/>
  <c r="M344" i="9"/>
  <c r="M345" i="9"/>
  <c r="M346" i="9"/>
  <c r="M347" i="9"/>
  <c r="M348" i="9"/>
  <c r="M349" i="9"/>
  <c r="M350" i="9"/>
  <c r="M351" i="9"/>
  <c r="M352" i="9"/>
  <c r="M353" i="9"/>
  <c r="M354" i="9"/>
  <c r="M355" i="9"/>
  <c r="M356" i="9"/>
  <c r="M357" i="9"/>
  <c r="M358" i="9"/>
  <c r="M359" i="9"/>
  <c r="M360" i="9"/>
  <c r="M361" i="9"/>
  <c r="M362" i="9"/>
  <c r="M363" i="9"/>
  <c r="M364" i="9"/>
  <c r="M365" i="9"/>
  <c r="M366" i="9"/>
  <c r="M367" i="9"/>
  <c r="M368" i="9"/>
  <c r="M369" i="9"/>
  <c r="M370" i="9"/>
  <c r="M371" i="9"/>
  <c r="M372" i="9"/>
  <c r="M373" i="9"/>
  <c r="M374" i="9"/>
  <c r="M375" i="9"/>
  <c r="M376" i="9"/>
  <c r="M377" i="9"/>
  <c r="M378" i="9"/>
  <c r="M379" i="9"/>
  <c r="M380" i="9"/>
  <c r="M381" i="9"/>
  <c r="M382" i="9"/>
  <c r="M383" i="9"/>
  <c r="M384" i="9"/>
  <c r="M385" i="9"/>
  <c r="M386" i="9"/>
  <c r="M387" i="9"/>
  <c r="M388" i="9"/>
  <c r="M389" i="9"/>
  <c r="M390" i="9"/>
  <c r="M391" i="9"/>
  <c r="M392" i="9"/>
  <c r="M393" i="9"/>
  <c r="M394" i="9"/>
  <c r="M395" i="9"/>
  <c r="M396" i="9"/>
  <c r="M397" i="9"/>
  <c r="M398" i="9"/>
  <c r="M399" i="9"/>
  <c r="M400" i="9"/>
  <c r="M401" i="9"/>
  <c r="M402" i="9"/>
  <c r="M403" i="9"/>
  <c r="M404" i="9"/>
  <c r="M405" i="9"/>
  <c r="M406" i="9"/>
  <c r="M407" i="9"/>
  <c r="M408" i="9"/>
  <c r="M409" i="9"/>
  <c r="M410" i="9"/>
  <c r="M411" i="9"/>
  <c r="M412" i="9"/>
  <c r="M413" i="9"/>
  <c r="M414" i="9"/>
  <c r="M415" i="9"/>
  <c r="M416" i="9"/>
  <c r="M417" i="9"/>
  <c r="M418" i="9"/>
  <c r="M419" i="9"/>
  <c r="M420" i="9"/>
  <c r="M421" i="9"/>
  <c r="M422" i="9"/>
  <c r="M423" i="9"/>
  <c r="M424" i="9"/>
  <c r="M425" i="9"/>
  <c r="M426" i="9"/>
  <c r="M427" i="9"/>
  <c r="M428" i="9"/>
  <c r="M429" i="9"/>
  <c r="M430" i="9"/>
  <c r="M431" i="9"/>
  <c r="M432" i="9"/>
  <c r="M433" i="9"/>
  <c r="M434" i="9"/>
  <c r="M435" i="9"/>
  <c r="M436" i="9"/>
  <c r="M437" i="9"/>
  <c r="M438" i="9"/>
  <c r="M439" i="9"/>
  <c r="M440" i="9"/>
  <c r="M441" i="9"/>
  <c r="M442" i="9"/>
  <c r="M443" i="9"/>
  <c r="M444" i="9"/>
  <c r="M445" i="9"/>
  <c r="M446" i="9"/>
  <c r="M447" i="9"/>
  <c r="M448" i="9"/>
  <c r="M449" i="9"/>
  <c r="M450" i="9"/>
  <c r="M451" i="9"/>
  <c r="M452" i="9"/>
  <c r="M453" i="9"/>
  <c r="M454" i="9"/>
  <c r="M455" i="9"/>
  <c r="M456" i="9"/>
  <c r="M457" i="9"/>
  <c r="M458" i="9"/>
  <c r="M459" i="9"/>
  <c r="M460" i="9"/>
  <c r="M461" i="9"/>
  <c r="M462" i="9"/>
  <c r="M463" i="9"/>
  <c r="M464" i="9"/>
  <c r="M465" i="9"/>
  <c r="M466" i="9"/>
  <c r="M467" i="9"/>
  <c r="M468" i="9"/>
  <c r="M469" i="9"/>
  <c r="M470" i="9"/>
  <c r="M471" i="9"/>
  <c r="M472" i="9"/>
  <c r="M473" i="9"/>
  <c r="M474" i="9"/>
  <c r="M475" i="9"/>
  <c r="M476" i="9"/>
  <c r="M477" i="9"/>
  <c r="M478" i="9"/>
  <c r="M479" i="9"/>
  <c r="M480" i="9"/>
  <c r="M481" i="9"/>
  <c r="M482" i="9"/>
  <c r="M483" i="9"/>
  <c r="M484" i="9"/>
  <c r="M485" i="9"/>
  <c r="M486" i="9"/>
  <c r="M487" i="9"/>
  <c r="M488" i="9"/>
  <c r="M489" i="9"/>
  <c r="M490" i="9"/>
  <c r="M491" i="9"/>
  <c r="M492" i="9"/>
  <c r="M493" i="9"/>
  <c r="M494" i="9"/>
  <c r="M495" i="9"/>
  <c r="M496" i="9"/>
  <c r="M497" i="9"/>
  <c r="M498" i="9"/>
  <c r="M499" i="9"/>
  <c r="M500" i="9"/>
  <c r="M501" i="9"/>
  <c r="M502" i="9"/>
  <c r="M503" i="9"/>
  <c r="M504" i="9"/>
  <c r="M505" i="9"/>
  <c r="M506" i="9"/>
  <c r="M507" i="9"/>
  <c r="M508" i="9"/>
  <c r="M509" i="9"/>
  <c r="M510" i="9"/>
  <c r="M511" i="9"/>
  <c r="M512" i="9"/>
  <c r="M513" i="9"/>
  <c r="M514" i="9"/>
  <c r="M515" i="9"/>
  <c r="M516" i="9"/>
  <c r="M517" i="9"/>
  <c r="M518" i="9"/>
  <c r="M519" i="9"/>
  <c r="M520" i="9"/>
  <c r="M521" i="9"/>
  <c r="M522" i="9"/>
  <c r="M523" i="9"/>
  <c r="M524" i="9"/>
  <c r="M525" i="9"/>
  <c r="M526" i="9"/>
  <c r="M527" i="9"/>
  <c r="M528" i="9"/>
  <c r="M529" i="9"/>
  <c r="M530" i="9"/>
  <c r="M531" i="9"/>
  <c r="M532" i="9"/>
  <c r="M533" i="9"/>
  <c r="M534" i="9"/>
  <c r="M535" i="9"/>
  <c r="M536" i="9"/>
  <c r="M537" i="9"/>
  <c r="M538" i="9"/>
  <c r="M539" i="9"/>
  <c r="M540" i="9"/>
  <c r="M541" i="9"/>
  <c r="M542" i="9"/>
  <c r="M543" i="9"/>
  <c r="M544" i="9"/>
  <c r="M545" i="9"/>
  <c r="M546" i="9"/>
  <c r="M547" i="9"/>
  <c r="M548" i="9"/>
  <c r="M549" i="9"/>
  <c r="M550" i="9"/>
  <c r="M551" i="9"/>
  <c r="M552" i="9"/>
  <c r="M553" i="9"/>
  <c r="M554" i="9"/>
  <c r="M555" i="9"/>
  <c r="M556" i="9"/>
  <c r="M557" i="9"/>
  <c r="M558" i="9"/>
  <c r="M559" i="9"/>
  <c r="M560" i="9"/>
  <c r="M561" i="9"/>
  <c r="M562" i="9"/>
  <c r="M563" i="9"/>
  <c r="M564" i="9"/>
  <c r="M565" i="9"/>
  <c r="M566" i="9"/>
  <c r="M567" i="9"/>
  <c r="M568" i="9"/>
  <c r="M569" i="9"/>
  <c r="M570" i="9"/>
  <c r="M571" i="9"/>
  <c r="M572" i="9"/>
  <c r="M573" i="9"/>
  <c r="M574" i="9"/>
  <c r="M575" i="9"/>
  <c r="M576" i="9"/>
  <c r="M577" i="9"/>
  <c r="M578" i="9"/>
  <c r="M579" i="9"/>
  <c r="M580" i="9"/>
  <c r="M581" i="9"/>
  <c r="M582" i="9"/>
  <c r="M583" i="9"/>
  <c r="M584" i="9"/>
  <c r="M585" i="9"/>
  <c r="M586" i="9"/>
  <c r="M587" i="9"/>
  <c r="M588" i="9"/>
  <c r="M589" i="9"/>
  <c r="M590" i="9"/>
  <c r="M591" i="9"/>
  <c r="M592" i="9"/>
  <c r="M593" i="9"/>
  <c r="M594" i="9"/>
  <c r="M595" i="9"/>
  <c r="M596" i="9"/>
  <c r="M597" i="9"/>
  <c r="M598" i="9"/>
  <c r="M599" i="9"/>
  <c r="M600" i="9"/>
  <c r="M601" i="9"/>
  <c r="M602" i="9"/>
  <c r="M603" i="9"/>
  <c r="M604" i="9"/>
  <c r="M605" i="9"/>
  <c r="M606" i="9"/>
  <c r="M607" i="9"/>
  <c r="M608" i="9"/>
  <c r="M609" i="9"/>
  <c r="M610" i="9"/>
  <c r="M611" i="9"/>
  <c r="M612" i="9"/>
  <c r="M613" i="9"/>
  <c r="M614" i="9"/>
  <c r="M615" i="9"/>
  <c r="M616" i="9"/>
  <c r="M617" i="9"/>
  <c r="M618" i="9"/>
  <c r="M619" i="9"/>
  <c r="M620" i="9"/>
  <c r="M621" i="9"/>
  <c r="M622" i="9"/>
  <c r="M623" i="9"/>
  <c r="M624" i="9"/>
  <c r="M625" i="9"/>
  <c r="M626" i="9"/>
  <c r="M627" i="9"/>
  <c r="M628" i="9"/>
  <c r="M629" i="9"/>
  <c r="M630" i="9"/>
  <c r="M631" i="9"/>
  <c r="M632" i="9"/>
  <c r="M633" i="9"/>
  <c r="M634" i="9"/>
  <c r="M635" i="9"/>
  <c r="M636" i="9"/>
  <c r="M637" i="9"/>
  <c r="M638" i="9"/>
  <c r="M639" i="9"/>
  <c r="M640" i="9"/>
  <c r="M641" i="9"/>
  <c r="M642" i="9"/>
  <c r="M643" i="9"/>
  <c r="M644" i="9"/>
  <c r="M645" i="9"/>
  <c r="M646" i="9"/>
  <c r="M647" i="9"/>
  <c r="M648" i="9"/>
  <c r="M649" i="9"/>
  <c r="M650" i="9"/>
  <c r="M651" i="9"/>
  <c r="M652" i="9"/>
  <c r="M653" i="9"/>
  <c r="M654" i="9"/>
  <c r="M655" i="9"/>
  <c r="M656" i="9"/>
  <c r="M657" i="9"/>
  <c r="M658" i="9"/>
  <c r="M659" i="9"/>
  <c r="M660" i="9"/>
  <c r="M661" i="9"/>
  <c r="M662" i="9"/>
  <c r="M663" i="9"/>
  <c r="M664" i="9"/>
  <c r="M665" i="9"/>
  <c r="M666" i="9"/>
  <c r="M667" i="9"/>
  <c r="M668" i="9"/>
  <c r="M8" i="9"/>
  <c r="S8" i="9" s="1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200" i="9"/>
  <c r="H201" i="9"/>
  <c r="H202" i="9"/>
  <c r="H203" i="9"/>
  <c r="H204" i="9"/>
  <c r="H205" i="9"/>
  <c r="H206" i="9"/>
  <c r="H207" i="9"/>
  <c r="H208" i="9"/>
  <c r="H209" i="9"/>
  <c r="H210" i="9"/>
  <c r="H211" i="9"/>
  <c r="H212" i="9"/>
  <c r="H213" i="9"/>
  <c r="H214" i="9"/>
  <c r="H215" i="9"/>
  <c r="H216" i="9"/>
  <c r="H217" i="9"/>
  <c r="H218" i="9"/>
  <c r="H219" i="9"/>
  <c r="H220" i="9"/>
  <c r="H221" i="9"/>
  <c r="H222" i="9"/>
  <c r="H223" i="9"/>
  <c r="H224" i="9"/>
  <c r="H225" i="9"/>
  <c r="H226" i="9"/>
  <c r="H227" i="9"/>
  <c r="H228" i="9"/>
  <c r="H229" i="9"/>
  <c r="H230" i="9"/>
  <c r="H231" i="9"/>
  <c r="H232" i="9"/>
  <c r="H233" i="9"/>
  <c r="H234" i="9"/>
  <c r="H235" i="9"/>
  <c r="H236" i="9"/>
  <c r="H237" i="9"/>
  <c r="H238" i="9"/>
  <c r="H239" i="9"/>
  <c r="H240" i="9"/>
  <c r="H241" i="9"/>
  <c r="H242" i="9"/>
  <c r="H243" i="9"/>
  <c r="H244" i="9"/>
  <c r="H245" i="9"/>
  <c r="H246" i="9"/>
  <c r="H247" i="9"/>
  <c r="H248" i="9"/>
  <c r="H249" i="9"/>
  <c r="H250" i="9"/>
  <c r="H251" i="9"/>
  <c r="H252" i="9"/>
  <c r="H253" i="9"/>
  <c r="H254" i="9"/>
  <c r="H255" i="9"/>
  <c r="H256" i="9"/>
  <c r="H257" i="9"/>
  <c r="H258" i="9"/>
  <c r="H259" i="9"/>
  <c r="H260" i="9"/>
  <c r="H261" i="9"/>
  <c r="H262" i="9"/>
  <c r="H263" i="9"/>
  <c r="H264" i="9"/>
  <c r="H265" i="9"/>
  <c r="H266" i="9"/>
  <c r="H267" i="9"/>
  <c r="H268" i="9"/>
  <c r="H269" i="9"/>
  <c r="H270" i="9"/>
  <c r="H271" i="9"/>
  <c r="H272" i="9"/>
  <c r="H273" i="9"/>
  <c r="H274" i="9"/>
  <c r="H275" i="9"/>
  <c r="H276" i="9"/>
  <c r="H277" i="9"/>
  <c r="H278" i="9"/>
  <c r="H279" i="9"/>
  <c r="H280" i="9"/>
  <c r="H281" i="9"/>
  <c r="H282" i="9"/>
  <c r="H283" i="9"/>
  <c r="H284" i="9"/>
  <c r="H285" i="9"/>
  <c r="H286" i="9"/>
  <c r="H287" i="9"/>
  <c r="H288" i="9"/>
  <c r="H289" i="9"/>
  <c r="H290" i="9"/>
  <c r="H291" i="9"/>
  <c r="H292" i="9"/>
  <c r="H293" i="9"/>
  <c r="H294" i="9"/>
  <c r="H295" i="9"/>
  <c r="H296" i="9"/>
  <c r="H297" i="9"/>
  <c r="H298" i="9"/>
  <c r="H299" i="9"/>
  <c r="H300" i="9"/>
  <c r="H301" i="9"/>
  <c r="H302" i="9"/>
  <c r="H303" i="9"/>
  <c r="H304" i="9"/>
  <c r="H305" i="9"/>
  <c r="H306" i="9"/>
  <c r="H307" i="9"/>
  <c r="H308" i="9"/>
  <c r="H309" i="9"/>
  <c r="H310" i="9"/>
  <c r="H311" i="9"/>
  <c r="H312" i="9"/>
  <c r="H313" i="9"/>
  <c r="H314" i="9"/>
  <c r="H315" i="9"/>
  <c r="H316" i="9"/>
  <c r="H317" i="9"/>
  <c r="H318" i="9"/>
  <c r="H319" i="9"/>
  <c r="H320" i="9"/>
  <c r="H321" i="9"/>
  <c r="H322" i="9"/>
  <c r="H323" i="9"/>
  <c r="H324" i="9"/>
  <c r="H325" i="9"/>
  <c r="H326" i="9"/>
  <c r="H327" i="9"/>
  <c r="H328" i="9"/>
  <c r="H329" i="9"/>
  <c r="H330" i="9"/>
  <c r="H331" i="9"/>
  <c r="H332" i="9"/>
  <c r="H333" i="9"/>
  <c r="H334" i="9"/>
  <c r="H335" i="9"/>
  <c r="H336" i="9"/>
  <c r="H337" i="9"/>
  <c r="H338" i="9"/>
  <c r="H339" i="9"/>
  <c r="H340" i="9"/>
  <c r="H341" i="9"/>
  <c r="H342" i="9"/>
  <c r="H343" i="9"/>
  <c r="H344" i="9"/>
  <c r="H345" i="9"/>
  <c r="H346" i="9"/>
  <c r="H347" i="9"/>
  <c r="H348" i="9"/>
  <c r="H349" i="9"/>
  <c r="H350" i="9"/>
  <c r="H351" i="9"/>
  <c r="H352" i="9"/>
  <c r="H353" i="9"/>
  <c r="H354" i="9"/>
  <c r="H355" i="9"/>
  <c r="H356" i="9"/>
  <c r="H357" i="9"/>
  <c r="H358" i="9"/>
  <c r="H359" i="9"/>
  <c r="H360" i="9"/>
  <c r="H361" i="9"/>
  <c r="H362" i="9"/>
  <c r="H363" i="9"/>
  <c r="H364" i="9"/>
  <c r="H365" i="9"/>
  <c r="H366" i="9"/>
  <c r="H367" i="9"/>
  <c r="H368" i="9"/>
  <c r="H369" i="9"/>
  <c r="H370" i="9"/>
  <c r="H371" i="9"/>
  <c r="H372" i="9"/>
  <c r="H373" i="9"/>
  <c r="H374" i="9"/>
  <c r="H375" i="9"/>
  <c r="H376" i="9"/>
  <c r="H377" i="9"/>
  <c r="H378" i="9"/>
  <c r="H379" i="9"/>
  <c r="H380" i="9"/>
  <c r="H381" i="9"/>
  <c r="H382" i="9"/>
  <c r="H383" i="9"/>
  <c r="H384" i="9"/>
  <c r="H385" i="9"/>
  <c r="H386" i="9"/>
  <c r="H387" i="9"/>
  <c r="H388" i="9"/>
  <c r="H389" i="9"/>
  <c r="H390" i="9"/>
  <c r="H391" i="9"/>
  <c r="H392" i="9"/>
  <c r="H393" i="9"/>
  <c r="H394" i="9"/>
  <c r="H395" i="9"/>
  <c r="H396" i="9"/>
  <c r="H397" i="9"/>
  <c r="H398" i="9"/>
  <c r="H399" i="9"/>
  <c r="H400" i="9"/>
  <c r="H401" i="9"/>
  <c r="H402" i="9"/>
  <c r="H403" i="9"/>
  <c r="H404" i="9"/>
  <c r="H405" i="9"/>
  <c r="H406" i="9"/>
  <c r="H407" i="9"/>
  <c r="H408" i="9"/>
  <c r="H409" i="9"/>
  <c r="H410" i="9"/>
  <c r="H411" i="9"/>
  <c r="H412" i="9"/>
  <c r="H413" i="9"/>
  <c r="H414" i="9"/>
  <c r="H415" i="9"/>
  <c r="H416" i="9"/>
  <c r="H417" i="9"/>
  <c r="H418" i="9"/>
  <c r="H419" i="9"/>
  <c r="H420" i="9"/>
  <c r="H421" i="9"/>
  <c r="H422" i="9"/>
  <c r="H423" i="9"/>
  <c r="H424" i="9"/>
  <c r="H425" i="9"/>
  <c r="H426" i="9"/>
  <c r="H427" i="9"/>
  <c r="H428" i="9"/>
  <c r="H429" i="9"/>
  <c r="H430" i="9"/>
  <c r="H431" i="9"/>
  <c r="H432" i="9"/>
  <c r="H433" i="9"/>
  <c r="H434" i="9"/>
  <c r="H435" i="9"/>
  <c r="H436" i="9"/>
  <c r="H437" i="9"/>
  <c r="H438" i="9"/>
  <c r="H439" i="9"/>
  <c r="H440" i="9"/>
  <c r="H441" i="9"/>
  <c r="H442" i="9"/>
  <c r="H443" i="9"/>
  <c r="H444" i="9"/>
  <c r="H445" i="9"/>
  <c r="H446" i="9"/>
  <c r="H447" i="9"/>
  <c r="H448" i="9"/>
  <c r="H449" i="9"/>
  <c r="H450" i="9"/>
  <c r="H451" i="9"/>
  <c r="H452" i="9"/>
  <c r="H453" i="9"/>
  <c r="H454" i="9"/>
  <c r="H455" i="9"/>
  <c r="H456" i="9"/>
  <c r="H457" i="9"/>
  <c r="H458" i="9"/>
  <c r="H459" i="9"/>
  <c r="H460" i="9"/>
  <c r="H461" i="9"/>
  <c r="H462" i="9"/>
  <c r="H463" i="9"/>
  <c r="H464" i="9"/>
  <c r="H465" i="9"/>
  <c r="H466" i="9"/>
  <c r="H467" i="9"/>
  <c r="H468" i="9"/>
  <c r="H469" i="9"/>
  <c r="H470" i="9"/>
  <c r="H471" i="9"/>
  <c r="H472" i="9"/>
  <c r="H473" i="9"/>
  <c r="H474" i="9"/>
  <c r="H475" i="9"/>
  <c r="H476" i="9"/>
  <c r="H477" i="9"/>
  <c r="H478" i="9"/>
  <c r="H479" i="9"/>
  <c r="H480" i="9"/>
  <c r="H481" i="9"/>
  <c r="H482" i="9"/>
  <c r="H483" i="9"/>
  <c r="H484" i="9"/>
  <c r="H485" i="9"/>
  <c r="H486" i="9"/>
  <c r="H487" i="9"/>
  <c r="H488" i="9"/>
  <c r="H489" i="9"/>
  <c r="H490" i="9"/>
  <c r="H491" i="9"/>
  <c r="H492" i="9"/>
  <c r="H493" i="9"/>
  <c r="H494" i="9"/>
  <c r="H495" i="9"/>
  <c r="H496" i="9"/>
  <c r="H497" i="9"/>
  <c r="H498" i="9"/>
  <c r="H499" i="9"/>
  <c r="H500" i="9"/>
  <c r="H501" i="9"/>
  <c r="H502" i="9"/>
  <c r="H503" i="9"/>
  <c r="H504" i="9"/>
  <c r="H505" i="9"/>
  <c r="H506" i="9"/>
  <c r="H507" i="9"/>
  <c r="H508" i="9"/>
  <c r="H509" i="9"/>
  <c r="H510" i="9"/>
  <c r="H511" i="9"/>
  <c r="H512" i="9"/>
  <c r="H513" i="9"/>
  <c r="H514" i="9"/>
  <c r="H515" i="9"/>
  <c r="H516" i="9"/>
  <c r="H517" i="9"/>
  <c r="H518" i="9"/>
  <c r="H519" i="9"/>
  <c r="H520" i="9"/>
  <c r="H521" i="9"/>
  <c r="H522" i="9"/>
  <c r="H523" i="9"/>
  <c r="H524" i="9"/>
  <c r="H525" i="9"/>
  <c r="H526" i="9"/>
  <c r="H527" i="9"/>
  <c r="H528" i="9"/>
  <c r="H529" i="9"/>
  <c r="H530" i="9"/>
  <c r="H531" i="9"/>
  <c r="H532" i="9"/>
  <c r="H533" i="9"/>
  <c r="H534" i="9"/>
  <c r="H535" i="9"/>
  <c r="H536" i="9"/>
  <c r="H537" i="9"/>
  <c r="H538" i="9"/>
  <c r="H539" i="9"/>
  <c r="H540" i="9"/>
  <c r="H541" i="9"/>
  <c r="H542" i="9"/>
  <c r="H543" i="9"/>
  <c r="H544" i="9"/>
  <c r="H545" i="9"/>
  <c r="H546" i="9"/>
  <c r="H547" i="9"/>
  <c r="H548" i="9"/>
  <c r="H549" i="9"/>
  <c r="H550" i="9"/>
  <c r="H551" i="9"/>
  <c r="H552" i="9"/>
  <c r="H553" i="9"/>
  <c r="H554" i="9"/>
  <c r="H555" i="9"/>
  <c r="H556" i="9"/>
  <c r="H557" i="9"/>
  <c r="H558" i="9"/>
  <c r="H559" i="9"/>
  <c r="H560" i="9"/>
  <c r="H561" i="9"/>
  <c r="H562" i="9"/>
  <c r="H563" i="9"/>
  <c r="H564" i="9"/>
  <c r="H565" i="9"/>
  <c r="H566" i="9"/>
  <c r="H567" i="9"/>
  <c r="H568" i="9"/>
  <c r="H569" i="9"/>
  <c r="H570" i="9"/>
  <c r="H571" i="9"/>
  <c r="H572" i="9"/>
  <c r="H573" i="9"/>
  <c r="H574" i="9"/>
  <c r="H575" i="9"/>
  <c r="H576" i="9"/>
  <c r="H577" i="9"/>
  <c r="H578" i="9"/>
  <c r="H579" i="9"/>
  <c r="H580" i="9"/>
  <c r="H581" i="9"/>
  <c r="H582" i="9"/>
  <c r="H583" i="9"/>
  <c r="H584" i="9"/>
  <c r="H585" i="9"/>
  <c r="H586" i="9"/>
  <c r="H587" i="9"/>
  <c r="H588" i="9"/>
  <c r="H589" i="9"/>
  <c r="H590" i="9"/>
  <c r="H591" i="9"/>
  <c r="H592" i="9"/>
  <c r="H593" i="9"/>
  <c r="H594" i="9"/>
  <c r="H595" i="9"/>
  <c r="H596" i="9"/>
  <c r="H597" i="9"/>
  <c r="H598" i="9"/>
  <c r="H599" i="9"/>
  <c r="H600" i="9"/>
  <c r="H601" i="9"/>
  <c r="H602" i="9"/>
  <c r="H603" i="9"/>
  <c r="H604" i="9"/>
  <c r="H605" i="9"/>
  <c r="H606" i="9"/>
  <c r="H607" i="9"/>
  <c r="H608" i="9"/>
  <c r="H609" i="9"/>
  <c r="H610" i="9"/>
  <c r="H611" i="9"/>
  <c r="H612" i="9"/>
  <c r="H613" i="9"/>
  <c r="H614" i="9"/>
  <c r="H615" i="9"/>
  <c r="H616" i="9"/>
  <c r="H617" i="9"/>
  <c r="H618" i="9"/>
  <c r="H619" i="9"/>
  <c r="H620" i="9"/>
  <c r="H621" i="9"/>
  <c r="H622" i="9"/>
  <c r="H623" i="9"/>
  <c r="H624" i="9"/>
  <c r="H625" i="9"/>
  <c r="H626" i="9"/>
  <c r="H627" i="9"/>
  <c r="H628" i="9"/>
  <c r="H629" i="9"/>
  <c r="H630" i="9"/>
  <c r="H631" i="9"/>
  <c r="H632" i="9"/>
  <c r="H633" i="9"/>
  <c r="H634" i="9"/>
  <c r="H635" i="9"/>
  <c r="H636" i="9"/>
  <c r="H637" i="9"/>
  <c r="H638" i="9"/>
  <c r="H639" i="9"/>
  <c r="H640" i="9"/>
  <c r="H641" i="9"/>
  <c r="H642" i="9"/>
  <c r="H643" i="9"/>
  <c r="H644" i="9"/>
  <c r="H645" i="9"/>
  <c r="H646" i="9"/>
  <c r="H647" i="9"/>
  <c r="H648" i="9"/>
  <c r="H649" i="9"/>
  <c r="H650" i="9"/>
  <c r="H651" i="9"/>
  <c r="H652" i="9"/>
  <c r="H653" i="9"/>
  <c r="H654" i="9"/>
  <c r="H655" i="9"/>
  <c r="H656" i="9"/>
  <c r="H657" i="9"/>
  <c r="H658" i="9"/>
  <c r="H659" i="9"/>
  <c r="H660" i="9"/>
  <c r="H661" i="9"/>
  <c r="H662" i="9"/>
  <c r="H663" i="9"/>
  <c r="H664" i="9"/>
  <c r="H665" i="9"/>
  <c r="H666" i="9"/>
  <c r="H667" i="9"/>
  <c r="H668" i="9"/>
  <c r="H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210" i="9"/>
  <c r="I211" i="9"/>
  <c r="I212" i="9"/>
  <c r="I213" i="9"/>
  <c r="I214" i="9"/>
  <c r="I215" i="9"/>
  <c r="I216" i="9"/>
  <c r="I217" i="9"/>
  <c r="I218" i="9"/>
  <c r="I219" i="9"/>
  <c r="I220" i="9"/>
  <c r="I221" i="9"/>
  <c r="I222" i="9"/>
  <c r="I223" i="9"/>
  <c r="I224" i="9"/>
  <c r="I225" i="9"/>
  <c r="I226" i="9"/>
  <c r="I227" i="9"/>
  <c r="I228" i="9"/>
  <c r="I229" i="9"/>
  <c r="I230" i="9"/>
  <c r="I231" i="9"/>
  <c r="I232" i="9"/>
  <c r="I233" i="9"/>
  <c r="I234" i="9"/>
  <c r="I235" i="9"/>
  <c r="I236" i="9"/>
  <c r="I237" i="9"/>
  <c r="I238" i="9"/>
  <c r="I239" i="9"/>
  <c r="I240" i="9"/>
  <c r="I241" i="9"/>
  <c r="I242" i="9"/>
  <c r="I243" i="9"/>
  <c r="I244" i="9"/>
  <c r="I245" i="9"/>
  <c r="I246" i="9"/>
  <c r="I247" i="9"/>
  <c r="I248" i="9"/>
  <c r="I249" i="9"/>
  <c r="I250" i="9"/>
  <c r="I251" i="9"/>
  <c r="I252" i="9"/>
  <c r="I253" i="9"/>
  <c r="I254" i="9"/>
  <c r="I255" i="9"/>
  <c r="I256" i="9"/>
  <c r="I257" i="9"/>
  <c r="I258" i="9"/>
  <c r="I259" i="9"/>
  <c r="I260" i="9"/>
  <c r="I261" i="9"/>
  <c r="I262" i="9"/>
  <c r="I263" i="9"/>
  <c r="I264" i="9"/>
  <c r="I265" i="9"/>
  <c r="I266" i="9"/>
  <c r="I267" i="9"/>
  <c r="I268" i="9"/>
  <c r="I269" i="9"/>
  <c r="I270" i="9"/>
  <c r="I271" i="9"/>
  <c r="I272" i="9"/>
  <c r="I273" i="9"/>
  <c r="I274" i="9"/>
  <c r="I275" i="9"/>
  <c r="I276" i="9"/>
  <c r="I277" i="9"/>
  <c r="I278" i="9"/>
  <c r="I279" i="9"/>
  <c r="I280" i="9"/>
  <c r="I281" i="9"/>
  <c r="I282" i="9"/>
  <c r="I283" i="9"/>
  <c r="I284" i="9"/>
  <c r="I285" i="9"/>
  <c r="I286" i="9"/>
  <c r="I287" i="9"/>
  <c r="I288" i="9"/>
  <c r="I289" i="9"/>
  <c r="I290" i="9"/>
  <c r="I291" i="9"/>
  <c r="I292" i="9"/>
  <c r="I293" i="9"/>
  <c r="I294" i="9"/>
  <c r="I295" i="9"/>
  <c r="I296" i="9"/>
  <c r="I297" i="9"/>
  <c r="I298" i="9"/>
  <c r="I299" i="9"/>
  <c r="I300" i="9"/>
  <c r="I301" i="9"/>
  <c r="I302" i="9"/>
  <c r="I303" i="9"/>
  <c r="I304" i="9"/>
  <c r="I305" i="9"/>
  <c r="I306" i="9"/>
  <c r="I307" i="9"/>
  <c r="I308" i="9"/>
  <c r="I309" i="9"/>
  <c r="I310" i="9"/>
  <c r="I311" i="9"/>
  <c r="I312" i="9"/>
  <c r="I313" i="9"/>
  <c r="I314" i="9"/>
  <c r="I315" i="9"/>
  <c r="I316" i="9"/>
  <c r="I317" i="9"/>
  <c r="I318" i="9"/>
  <c r="I319" i="9"/>
  <c r="I320" i="9"/>
  <c r="I321" i="9"/>
  <c r="I322" i="9"/>
  <c r="I323" i="9"/>
  <c r="I324" i="9"/>
  <c r="I325" i="9"/>
  <c r="I326" i="9"/>
  <c r="I327" i="9"/>
  <c r="I328" i="9"/>
  <c r="I329" i="9"/>
  <c r="I330" i="9"/>
  <c r="I331" i="9"/>
  <c r="I332" i="9"/>
  <c r="I333" i="9"/>
  <c r="I334" i="9"/>
  <c r="I335" i="9"/>
  <c r="I336" i="9"/>
  <c r="I337" i="9"/>
  <c r="I338" i="9"/>
  <c r="I339" i="9"/>
  <c r="I340" i="9"/>
  <c r="I341" i="9"/>
  <c r="I342" i="9"/>
  <c r="I343" i="9"/>
  <c r="I344" i="9"/>
  <c r="I345" i="9"/>
  <c r="I346" i="9"/>
  <c r="I347" i="9"/>
  <c r="I348" i="9"/>
  <c r="I349" i="9"/>
  <c r="I350" i="9"/>
  <c r="I351" i="9"/>
  <c r="I352" i="9"/>
  <c r="I353" i="9"/>
  <c r="I354" i="9"/>
  <c r="I355" i="9"/>
  <c r="I356" i="9"/>
  <c r="I357" i="9"/>
  <c r="I358" i="9"/>
  <c r="I359" i="9"/>
  <c r="I360" i="9"/>
  <c r="I361" i="9"/>
  <c r="I362" i="9"/>
  <c r="I363" i="9"/>
  <c r="I364" i="9"/>
  <c r="I365" i="9"/>
  <c r="I366" i="9"/>
  <c r="I367" i="9"/>
  <c r="I368" i="9"/>
  <c r="I369" i="9"/>
  <c r="I370" i="9"/>
  <c r="I371" i="9"/>
  <c r="I372" i="9"/>
  <c r="I373" i="9"/>
  <c r="I374" i="9"/>
  <c r="I375" i="9"/>
  <c r="I376" i="9"/>
  <c r="I377" i="9"/>
  <c r="I378" i="9"/>
  <c r="I379" i="9"/>
  <c r="I380" i="9"/>
  <c r="I381" i="9"/>
  <c r="I382" i="9"/>
  <c r="I383" i="9"/>
  <c r="I384" i="9"/>
  <c r="I385" i="9"/>
  <c r="I386" i="9"/>
  <c r="I387" i="9"/>
  <c r="I388" i="9"/>
  <c r="I389" i="9"/>
  <c r="I390" i="9"/>
  <c r="I391" i="9"/>
  <c r="I392" i="9"/>
  <c r="I393" i="9"/>
  <c r="I394" i="9"/>
  <c r="I395" i="9"/>
  <c r="I396" i="9"/>
  <c r="I397" i="9"/>
  <c r="I398" i="9"/>
  <c r="I399" i="9"/>
  <c r="I400" i="9"/>
  <c r="I401" i="9"/>
  <c r="I402" i="9"/>
  <c r="I403" i="9"/>
  <c r="I404" i="9"/>
  <c r="I405" i="9"/>
  <c r="I406" i="9"/>
  <c r="I407" i="9"/>
  <c r="I408" i="9"/>
  <c r="I409" i="9"/>
  <c r="I410" i="9"/>
  <c r="I411" i="9"/>
  <c r="I412" i="9"/>
  <c r="I413" i="9"/>
  <c r="I414" i="9"/>
  <c r="I415" i="9"/>
  <c r="I416" i="9"/>
  <c r="I417" i="9"/>
  <c r="I418" i="9"/>
  <c r="I419" i="9"/>
  <c r="I420" i="9"/>
  <c r="I421" i="9"/>
  <c r="I422" i="9"/>
  <c r="I423" i="9"/>
  <c r="I424" i="9"/>
  <c r="I425" i="9"/>
  <c r="I426" i="9"/>
  <c r="I427" i="9"/>
  <c r="I428" i="9"/>
  <c r="I429" i="9"/>
  <c r="I430" i="9"/>
  <c r="I431" i="9"/>
  <c r="I432" i="9"/>
  <c r="I433" i="9"/>
  <c r="I434" i="9"/>
  <c r="I435" i="9"/>
  <c r="I436" i="9"/>
  <c r="I437" i="9"/>
  <c r="I438" i="9"/>
  <c r="I439" i="9"/>
  <c r="I440" i="9"/>
  <c r="I441" i="9"/>
  <c r="I442" i="9"/>
  <c r="I443" i="9"/>
  <c r="I444" i="9"/>
  <c r="I445" i="9"/>
  <c r="I446" i="9"/>
  <c r="I447" i="9"/>
  <c r="I448" i="9"/>
  <c r="I449" i="9"/>
  <c r="I450" i="9"/>
  <c r="I451" i="9"/>
  <c r="I452" i="9"/>
  <c r="I453" i="9"/>
  <c r="I454" i="9"/>
  <c r="I455" i="9"/>
  <c r="I456" i="9"/>
  <c r="I457" i="9"/>
  <c r="I458" i="9"/>
  <c r="I459" i="9"/>
  <c r="I460" i="9"/>
  <c r="I461" i="9"/>
  <c r="I462" i="9"/>
  <c r="I463" i="9"/>
  <c r="I464" i="9"/>
  <c r="I465" i="9"/>
  <c r="I466" i="9"/>
  <c r="I467" i="9"/>
  <c r="I468" i="9"/>
  <c r="I469" i="9"/>
  <c r="I470" i="9"/>
  <c r="I471" i="9"/>
  <c r="I472" i="9"/>
  <c r="I473" i="9"/>
  <c r="I474" i="9"/>
  <c r="I475" i="9"/>
  <c r="I476" i="9"/>
  <c r="I477" i="9"/>
  <c r="I478" i="9"/>
  <c r="I479" i="9"/>
  <c r="I480" i="9"/>
  <c r="I481" i="9"/>
  <c r="I482" i="9"/>
  <c r="I483" i="9"/>
  <c r="I484" i="9"/>
  <c r="I485" i="9"/>
  <c r="I486" i="9"/>
  <c r="I487" i="9"/>
  <c r="I488" i="9"/>
  <c r="I489" i="9"/>
  <c r="I490" i="9"/>
  <c r="I491" i="9"/>
  <c r="I492" i="9"/>
  <c r="I493" i="9"/>
  <c r="I494" i="9"/>
  <c r="I495" i="9"/>
  <c r="I496" i="9"/>
  <c r="I497" i="9"/>
  <c r="I498" i="9"/>
  <c r="I499" i="9"/>
  <c r="I500" i="9"/>
  <c r="I501" i="9"/>
  <c r="I502" i="9"/>
  <c r="I503" i="9"/>
  <c r="I504" i="9"/>
  <c r="I505" i="9"/>
  <c r="I506" i="9"/>
  <c r="I507" i="9"/>
  <c r="I508" i="9"/>
  <c r="I509" i="9"/>
  <c r="I510" i="9"/>
  <c r="I511" i="9"/>
  <c r="I512" i="9"/>
  <c r="I513" i="9"/>
  <c r="I514" i="9"/>
  <c r="I515" i="9"/>
  <c r="I516" i="9"/>
  <c r="I517" i="9"/>
  <c r="I518" i="9"/>
  <c r="I519" i="9"/>
  <c r="I520" i="9"/>
  <c r="I521" i="9"/>
  <c r="I522" i="9"/>
  <c r="I523" i="9"/>
  <c r="I524" i="9"/>
  <c r="I525" i="9"/>
  <c r="I526" i="9"/>
  <c r="I527" i="9"/>
  <c r="I528" i="9"/>
  <c r="I529" i="9"/>
  <c r="I530" i="9"/>
  <c r="I531" i="9"/>
  <c r="I532" i="9"/>
  <c r="I533" i="9"/>
  <c r="I534" i="9"/>
  <c r="I535" i="9"/>
  <c r="I536" i="9"/>
  <c r="I537" i="9"/>
  <c r="I538" i="9"/>
  <c r="I539" i="9"/>
  <c r="I540" i="9"/>
  <c r="I541" i="9"/>
  <c r="I542" i="9"/>
  <c r="I543" i="9"/>
  <c r="I544" i="9"/>
  <c r="I545" i="9"/>
  <c r="I546" i="9"/>
  <c r="I547" i="9"/>
  <c r="I548" i="9"/>
  <c r="I549" i="9"/>
  <c r="I550" i="9"/>
  <c r="I551" i="9"/>
  <c r="I552" i="9"/>
  <c r="I553" i="9"/>
  <c r="I554" i="9"/>
  <c r="I555" i="9"/>
  <c r="I556" i="9"/>
  <c r="I557" i="9"/>
  <c r="I558" i="9"/>
  <c r="I559" i="9"/>
  <c r="I560" i="9"/>
  <c r="I561" i="9"/>
  <c r="I562" i="9"/>
  <c r="I563" i="9"/>
  <c r="I564" i="9"/>
  <c r="I565" i="9"/>
  <c r="I566" i="9"/>
  <c r="I567" i="9"/>
  <c r="I568" i="9"/>
  <c r="I569" i="9"/>
  <c r="I570" i="9"/>
  <c r="I571" i="9"/>
  <c r="I572" i="9"/>
  <c r="I573" i="9"/>
  <c r="I574" i="9"/>
  <c r="I575" i="9"/>
  <c r="I576" i="9"/>
  <c r="I577" i="9"/>
  <c r="I578" i="9"/>
  <c r="I579" i="9"/>
  <c r="I580" i="9"/>
  <c r="I581" i="9"/>
  <c r="I582" i="9"/>
  <c r="I583" i="9"/>
  <c r="I584" i="9"/>
  <c r="I585" i="9"/>
  <c r="I586" i="9"/>
  <c r="I587" i="9"/>
  <c r="I588" i="9"/>
  <c r="I589" i="9"/>
  <c r="I590" i="9"/>
  <c r="I591" i="9"/>
  <c r="I592" i="9"/>
  <c r="I593" i="9"/>
  <c r="I594" i="9"/>
  <c r="I595" i="9"/>
  <c r="I596" i="9"/>
  <c r="I597" i="9"/>
  <c r="I598" i="9"/>
  <c r="I599" i="9"/>
  <c r="I600" i="9"/>
  <c r="I601" i="9"/>
  <c r="I602" i="9"/>
  <c r="I603" i="9"/>
  <c r="I604" i="9"/>
  <c r="I605" i="9"/>
  <c r="I606" i="9"/>
  <c r="I607" i="9"/>
  <c r="I608" i="9"/>
  <c r="I609" i="9"/>
  <c r="I610" i="9"/>
  <c r="I611" i="9"/>
  <c r="I612" i="9"/>
  <c r="I613" i="9"/>
  <c r="I614" i="9"/>
  <c r="I615" i="9"/>
  <c r="I616" i="9"/>
  <c r="I617" i="9"/>
  <c r="I618" i="9"/>
  <c r="I619" i="9"/>
  <c r="I620" i="9"/>
  <c r="I621" i="9"/>
  <c r="I622" i="9"/>
  <c r="I623" i="9"/>
  <c r="I624" i="9"/>
  <c r="I625" i="9"/>
  <c r="I626" i="9"/>
  <c r="I627" i="9"/>
  <c r="I628" i="9"/>
  <c r="I629" i="9"/>
  <c r="I630" i="9"/>
  <c r="I631" i="9"/>
  <c r="I632" i="9"/>
  <c r="I633" i="9"/>
  <c r="I634" i="9"/>
  <c r="I635" i="9"/>
  <c r="I636" i="9"/>
  <c r="I637" i="9"/>
  <c r="I638" i="9"/>
  <c r="I639" i="9"/>
  <c r="I640" i="9"/>
  <c r="I641" i="9"/>
  <c r="I642" i="9"/>
  <c r="I643" i="9"/>
  <c r="I644" i="9"/>
  <c r="I645" i="9"/>
  <c r="I646" i="9"/>
  <c r="I647" i="9"/>
  <c r="I648" i="9"/>
  <c r="I649" i="9"/>
  <c r="I650" i="9"/>
  <c r="I651" i="9"/>
  <c r="I652" i="9"/>
  <c r="I653" i="9"/>
  <c r="I654" i="9"/>
  <c r="I655" i="9"/>
  <c r="I656" i="9"/>
  <c r="I657" i="9"/>
  <c r="I658" i="9"/>
  <c r="I659" i="9"/>
  <c r="I660" i="9"/>
  <c r="I661" i="9"/>
  <c r="I662" i="9"/>
  <c r="I663" i="9"/>
  <c r="I664" i="9"/>
  <c r="I665" i="9"/>
  <c r="I666" i="9"/>
  <c r="I667" i="9"/>
  <c r="I668" i="9"/>
  <c r="I8" i="9"/>
  <c r="J66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J208" i="9"/>
  <c r="J209" i="9"/>
  <c r="J210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31" i="9"/>
  <c r="J232" i="9"/>
  <c r="J233" i="9"/>
  <c r="J234" i="9"/>
  <c r="J235" i="9"/>
  <c r="J236" i="9"/>
  <c r="J237" i="9"/>
  <c r="J238" i="9"/>
  <c r="J239" i="9"/>
  <c r="J240" i="9"/>
  <c r="J241" i="9"/>
  <c r="J242" i="9"/>
  <c r="J243" i="9"/>
  <c r="J244" i="9"/>
  <c r="J245" i="9"/>
  <c r="J246" i="9"/>
  <c r="J247" i="9"/>
  <c r="J248" i="9"/>
  <c r="J249" i="9"/>
  <c r="J250" i="9"/>
  <c r="J251" i="9"/>
  <c r="J252" i="9"/>
  <c r="J253" i="9"/>
  <c r="J254" i="9"/>
  <c r="J255" i="9"/>
  <c r="J256" i="9"/>
  <c r="J257" i="9"/>
  <c r="J258" i="9"/>
  <c r="J259" i="9"/>
  <c r="J260" i="9"/>
  <c r="J261" i="9"/>
  <c r="J262" i="9"/>
  <c r="J263" i="9"/>
  <c r="J264" i="9"/>
  <c r="J265" i="9"/>
  <c r="J266" i="9"/>
  <c r="J267" i="9"/>
  <c r="J268" i="9"/>
  <c r="J269" i="9"/>
  <c r="J270" i="9"/>
  <c r="J271" i="9"/>
  <c r="J272" i="9"/>
  <c r="J273" i="9"/>
  <c r="J274" i="9"/>
  <c r="J275" i="9"/>
  <c r="J276" i="9"/>
  <c r="J277" i="9"/>
  <c r="J278" i="9"/>
  <c r="J279" i="9"/>
  <c r="J280" i="9"/>
  <c r="J281" i="9"/>
  <c r="J282" i="9"/>
  <c r="J283" i="9"/>
  <c r="J284" i="9"/>
  <c r="J285" i="9"/>
  <c r="J286" i="9"/>
  <c r="J287" i="9"/>
  <c r="J288" i="9"/>
  <c r="J289" i="9"/>
  <c r="J290" i="9"/>
  <c r="J291" i="9"/>
  <c r="J292" i="9"/>
  <c r="J293" i="9"/>
  <c r="J294" i="9"/>
  <c r="J295" i="9"/>
  <c r="J296" i="9"/>
  <c r="J297" i="9"/>
  <c r="J298" i="9"/>
  <c r="J299" i="9"/>
  <c r="J300" i="9"/>
  <c r="J301" i="9"/>
  <c r="J302" i="9"/>
  <c r="J303" i="9"/>
  <c r="J304" i="9"/>
  <c r="J305" i="9"/>
  <c r="J306" i="9"/>
  <c r="J307" i="9"/>
  <c r="J308" i="9"/>
  <c r="J309" i="9"/>
  <c r="J310" i="9"/>
  <c r="J311" i="9"/>
  <c r="J312" i="9"/>
  <c r="J313" i="9"/>
  <c r="J314" i="9"/>
  <c r="J315" i="9"/>
  <c r="J316" i="9"/>
  <c r="J317" i="9"/>
  <c r="J318" i="9"/>
  <c r="J319" i="9"/>
  <c r="J320" i="9"/>
  <c r="J321" i="9"/>
  <c r="J322" i="9"/>
  <c r="J323" i="9"/>
  <c r="J324" i="9"/>
  <c r="J325" i="9"/>
  <c r="J326" i="9"/>
  <c r="J327" i="9"/>
  <c r="J328" i="9"/>
  <c r="J329" i="9"/>
  <c r="J330" i="9"/>
  <c r="J331" i="9"/>
  <c r="J332" i="9"/>
  <c r="J333" i="9"/>
  <c r="J334" i="9"/>
  <c r="J335" i="9"/>
  <c r="J336" i="9"/>
  <c r="J337" i="9"/>
  <c r="J338" i="9"/>
  <c r="J339" i="9"/>
  <c r="J340" i="9"/>
  <c r="J341" i="9"/>
  <c r="J342" i="9"/>
  <c r="J343" i="9"/>
  <c r="J344" i="9"/>
  <c r="J345" i="9"/>
  <c r="J346" i="9"/>
  <c r="J347" i="9"/>
  <c r="J348" i="9"/>
  <c r="J349" i="9"/>
  <c r="J350" i="9"/>
  <c r="J351" i="9"/>
  <c r="J352" i="9"/>
  <c r="J353" i="9"/>
  <c r="J354" i="9"/>
  <c r="J355" i="9"/>
  <c r="J356" i="9"/>
  <c r="J357" i="9"/>
  <c r="J358" i="9"/>
  <c r="J359" i="9"/>
  <c r="J360" i="9"/>
  <c r="J361" i="9"/>
  <c r="J362" i="9"/>
  <c r="J363" i="9"/>
  <c r="J364" i="9"/>
  <c r="J365" i="9"/>
  <c r="J366" i="9"/>
  <c r="J367" i="9"/>
  <c r="J368" i="9"/>
  <c r="J369" i="9"/>
  <c r="J370" i="9"/>
  <c r="J371" i="9"/>
  <c r="J372" i="9"/>
  <c r="J373" i="9"/>
  <c r="J374" i="9"/>
  <c r="J375" i="9"/>
  <c r="J376" i="9"/>
  <c r="J377" i="9"/>
  <c r="J378" i="9"/>
  <c r="J379" i="9"/>
  <c r="J380" i="9"/>
  <c r="J381" i="9"/>
  <c r="J382" i="9"/>
  <c r="J383" i="9"/>
  <c r="J384" i="9"/>
  <c r="J385" i="9"/>
  <c r="J386" i="9"/>
  <c r="J387" i="9"/>
  <c r="J388" i="9"/>
  <c r="J389" i="9"/>
  <c r="J390" i="9"/>
  <c r="J391" i="9"/>
  <c r="J392" i="9"/>
  <c r="J393" i="9"/>
  <c r="J394" i="9"/>
  <c r="J395" i="9"/>
  <c r="J396" i="9"/>
  <c r="J397" i="9"/>
  <c r="J398" i="9"/>
  <c r="J399" i="9"/>
  <c r="J400" i="9"/>
  <c r="J401" i="9"/>
  <c r="J402" i="9"/>
  <c r="J403" i="9"/>
  <c r="J404" i="9"/>
  <c r="J405" i="9"/>
  <c r="J406" i="9"/>
  <c r="J407" i="9"/>
  <c r="J408" i="9"/>
  <c r="J409" i="9"/>
  <c r="J410" i="9"/>
  <c r="J411" i="9"/>
  <c r="J412" i="9"/>
  <c r="J413" i="9"/>
  <c r="J414" i="9"/>
  <c r="J415" i="9"/>
  <c r="J416" i="9"/>
  <c r="J417" i="9"/>
  <c r="J418" i="9"/>
  <c r="J419" i="9"/>
  <c r="J420" i="9"/>
  <c r="J421" i="9"/>
  <c r="J422" i="9"/>
  <c r="J423" i="9"/>
  <c r="J424" i="9"/>
  <c r="J425" i="9"/>
  <c r="J426" i="9"/>
  <c r="J427" i="9"/>
  <c r="J428" i="9"/>
  <c r="J429" i="9"/>
  <c r="J430" i="9"/>
  <c r="J431" i="9"/>
  <c r="J432" i="9"/>
  <c r="J433" i="9"/>
  <c r="J434" i="9"/>
  <c r="J435" i="9"/>
  <c r="J436" i="9"/>
  <c r="J437" i="9"/>
  <c r="J438" i="9"/>
  <c r="J439" i="9"/>
  <c r="J440" i="9"/>
  <c r="J441" i="9"/>
  <c r="J442" i="9"/>
  <c r="J443" i="9"/>
  <c r="J444" i="9"/>
  <c r="J445" i="9"/>
  <c r="J446" i="9"/>
  <c r="J447" i="9"/>
  <c r="J448" i="9"/>
  <c r="J449" i="9"/>
  <c r="J450" i="9"/>
  <c r="J451" i="9"/>
  <c r="J452" i="9"/>
  <c r="J453" i="9"/>
  <c r="J454" i="9"/>
  <c r="J455" i="9"/>
  <c r="J456" i="9"/>
  <c r="J457" i="9"/>
  <c r="J458" i="9"/>
  <c r="J459" i="9"/>
  <c r="J460" i="9"/>
  <c r="J461" i="9"/>
  <c r="J462" i="9"/>
  <c r="J463" i="9"/>
  <c r="J464" i="9"/>
  <c r="J465" i="9"/>
  <c r="J466" i="9"/>
  <c r="J467" i="9"/>
  <c r="J468" i="9"/>
  <c r="J469" i="9"/>
  <c r="J470" i="9"/>
  <c r="J471" i="9"/>
  <c r="J472" i="9"/>
  <c r="J473" i="9"/>
  <c r="J474" i="9"/>
  <c r="J475" i="9"/>
  <c r="J476" i="9"/>
  <c r="J477" i="9"/>
  <c r="J478" i="9"/>
  <c r="J479" i="9"/>
  <c r="J480" i="9"/>
  <c r="J481" i="9"/>
  <c r="J482" i="9"/>
  <c r="J483" i="9"/>
  <c r="J484" i="9"/>
  <c r="J485" i="9"/>
  <c r="J486" i="9"/>
  <c r="J487" i="9"/>
  <c r="J488" i="9"/>
  <c r="J489" i="9"/>
  <c r="J490" i="9"/>
  <c r="J491" i="9"/>
  <c r="J492" i="9"/>
  <c r="J493" i="9"/>
  <c r="J494" i="9"/>
  <c r="J495" i="9"/>
  <c r="J496" i="9"/>
  <c r="J497" i="9"/>
  <c r="J498" i="9"/>
  <c r="J499" i="9"/>
  <c r="J500" i="9"/>
  <c r="J501" i="9"/>
  <c r="J502" i="9"/>
  <c r="J503" i="9"/>
  <c r="J504" i="9"/>
  <c r="J505" i="9"/>
  <c r="J506" i="9"/>
  <c r="J507" i="9"/>
  <c r="J508" i="9"/>
  <c r="J509" i="9"/>
  <c r="J510" i="9"/>
  <c r="J511" i="9"/>
  <c r="J512" i="9"/>
  <c r="J513" i="9"/>
  <c r="J514" i="9"/>
  <c r="J515" i="9"/>
  <c r="J516" i="9"/>
  <c r="J517" i="9"/>
  <c r="J518" i="9"/>
  <c r="J519" i="9"/>
  <c r="J520" i="9"/>
  <c r="J521" i="9"/>
  <c r="J522" i="9"/>
  <c r="J523" i="9"/>
  <c r="J524" i="9"/>
  <c r="J525" i="9"/>
  <c r="J526" i="9"/>
  <c r="J527" i="9"/>
  <c r="J528" i="9"/>
  <c r="J529" i="9"/>
  <c r="J530" i="9"/>
  <c r="J531" i="9"/>
  <c r="J532" i="9"/>
  <c r="J533" i="9"/>
  <c r="J534" i="9"/>
  <c r="J535" i="9"/>
  <c r="J536" i="9"/>
  <c r="J537" i="9"/>
  <c r="J538" i="9"/>
  <c r="J539" i="9"/>
  <c r="J540" i="9"/>
  <c r="J541" i="9"/>
  <c r="J542" i="9"/>
  <c r="J543" i="9"/>
  <c r="J544" i="9"/>
  <c r="J545" i="9"/>
  <c r="J546" i="9"/>
  <c r="J547" i="9"/>
  <c r="J548" i="9"/>
  <c r="J549" i="9"/>
  <c r="J550" i="9"/>
  <c r="J551" i="9"/>
  <c r="J552" i="9"/>
  <c r="J553" i="9"/>
  <c r="J554" i="9"/>
  <c r="J555" i="9"/>
  <c r="J556" i="9"/>
  <c r="J557" i="9"/>
  <c r="J558" i="9"/>
  <c r="J559" i="9"/>
  <c r="J560" i="9"/>
  <c r="J561" i="9"/>
  <c r="J562" i="9"/>
  <c r="J563" i="9"/>
  <c r="J564" i="9"/>
  <c r="J565" i="9"/>
  <c r="J566" i="9"/>
  <c r="J567" i="9"/>
  <c r="J568" i="9"/>
  <c r="J569" i="9"/>
  <c r="J570" i="9"/>
  <c r="J571" i="9"/>
  <c r="J572" i="9"/>
  <c r="J573" i="9"/>
  <c r="J574" i="9"/>
  <c r="J575" i="9"/>
  <c r="J576" i="9"/>
  <c r="J577" i="9"/>
  <c r="J578" i="9"/>
  <c r="J579" i="9"/>
  <c r="J580" i="9"/>
  <c r="J581" i="9"/>
  <c r="J582" i="9"/>
  <c r="J583" i="9"/>
  <c r="J584" i="9"/>
  <c r="J585" i="9"/>
  <c r="J586" i="9"/>
  <c r="J587" i="9"/>
  <c r="J588" i="9"/>
  <c r="J589" i="9"/>
  <c r="J590" i="9"/>
  <c r="J591" i="9"/>
  <c r="J592" i="9"/>
  <c r="J593" i="9"/>
  <c r="J594" i="9"/>
  <c r="J595" i="9"/>
  <c r="J596" i="9"/>
  <c r="J597" i="9"/>
  <c r="J598" i="9"/>
  <c r="J599" i="9"/>
  <c r="J600" i="9"/>
  <c r="J601" i="9"/>
  <c r="J602" i="9"/>
  <c r="J603" i="9"/>
  <c r="J604" i="9"/>
  <c r="J605" i="9"/>
  <c r="J606" i="9"/>
  <c r="J607" i="9"/>
  <c r="J608" i="9"/>
  <c r="J609" i="9"/>
  <c r="J610" i="9"/>
  <c r="J611" i="9"/>
  <c r="J612" i="9"/>
  <c r="J613" i="9"/>
  <c r="J614" i="9"/>
  <c r="J615" i="9"/>
  <c r="J616" i="9"/>
  <c r="J617" i="9"/>
  <c r="J618" i="9"/>
  <c r="J619" i="9"/>
  <c r="J620" i="9"/>
  <c r="J621" i="9"/>
  <c r="J622" i="9"/>
  <c r="J623" i="9"/>
  <c r="J624" i="9"/>
  <c r="J625" i="9"/>
  <c r="J626" i="9"/>
  <c r="J627" i="9"/>
  <c r="J628" i="9"/>
  <c r="J629" i="9"/>
  <c r="J630" i="9"/>
  <c r="J631" i="9"/>
  <c r="J632" i="9"/>
  <c r="J633" i="9"/>
  <c r="J634" i="9"/>
  <c r="J635" i="9"/>
  <c r="J636" i="9"/>
  <c r="J637" i="9"/>
  <c r="J638" i="9"/>
  <c r="J639" i="9"/>
  <c r="J640" i="9"/>
  <c r="J641" i="9"/>
  <c r="J642" i="9"/>
  <c r="J643" i="9"/>
  <c r="J644" i="9"/>
  <c r="J645" i="9"/>
  <c r="J646" i="9"/>
  <c r="J647" i="9"/>
  <c r="J648" i="9"/>
  <c r="J649" i="9"/>
  <c r="J650" i="9"/>
  <c r="J651" i="9"/>
  <c r="J652" i="9"/>
  <c r="J653" i="9"/>
  <c r="J654" i="9"/>
  <c r="J655" i="9"/>
  <c r="J656" i="9"/>
  <c r="J657" i="9"/>
  <c r="J658" i="9"/>
  <c r="J659" i="9"/>
  <c r="J660" i="9"/>
  <c r="J661" i="9"/>
  <c r="J662" i="9"/>
  <c r="J663" i="9"/>
  <c r="J664" i="9"/>
  <c r="J665" i="9"/>
  <c r="J666" i="9"/>
  <c r="J667" i="9"/>
  <c r="J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00" i="9"/>
  <c r="G501" i="9"/>
  <c r="G502" i="9"/>
  <c r="G503" i="9"/>
  <c r="G504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G551" i="9"/>
  <c r="G552" i="9"/>
  <c r="G553" i="9"/>
  <c r="G554" i="9"/>
  <c r="G555" i="9"/>
  <c r="G556" i="9"/>
  <c r="G557" i="9"/>
  <c r="G558" i="9"/>
  <c r="G559" i="9"/>
  <c r="G560" i="9"/>
  <c r="G561" i="9"/>
  <c r="G562" i="9"/>
  <c r="G563" i="9"/>
  <c r="G564" i="9"/>
  <c r="G565" i="9"/>
  <c r="G566" i="9"/>
  <c r="G567" i="9"/>
  <c r="G568" i="9"/>
  <c r="G569" i="9"/>
  <c r="G570" i="9"/>
  <c r="G571" i="9"/>
  <c r="G572" i="9"/>
  <c r="G573" i="9"/>
  <c r="G574" i="9"/>
  <c r="G575" i="9"/>
  <c r="G576" i="9"/>
  <c r="G577" i="9"/>
  <c r="G578" i="9"/>
  <c r="G579" i="9"/>
  <c r="G580" i="9"/>
  <c r="G581" i="9"/>
  <c r="G582" i="9"/>
  <c r="G583" i="9"/>
  <c r="G584" i="9"/>
  <c r="G585" i="9"/>
  <c r="G586" i="9"/>
  <c r="G587" i="9"/>
  <c r="G588" i="9"/>
  <c r="G589" i="9"/>
  <c r="G590" i="9"/>
  <c r="G591" i="9"/>
  <c r="G592" i="9"/>
  <c r="G593" i="9"/>
  <c r="G594" i="9"/>
  <c r="G595" i="9"/>
  <c r="G596" i="9"/>
  <c r="G597" i="9"/>
  <c r="G598" i="9"/>
  <c r="G599" i="9"/>
  <c r="G600" i="9"/>
  <c r="G601" i="9"/>
  <c r="G602" i="9"/>
  <c r="G603" i="9"/>
  <c r="G604" i="9"/>
  <c r="G605" i="9"/>
  <c r="G606" i="9"/>
  <c r="G607" i="9"/>
  <c r="G608" i="9"/>
  <c r="G609" i="9"/>
  <c r="G610" i="9"/>
  <c r="G611" i="9"/>
  <c r="G612" i="9"/>
  <c r="G613" i="9"/>
  <c r="G614" i="9"/>
  <c r="G615" i="9"/>
  <c r="G616" i="9"/>
  <c r="G617" i="9"/>
  <c r="G618" i="9"/>
  <c r="G619" i="9"/>
  <c r="G620" i="9"/>
  <c r="G621" i="9"/>
  <c r="G622" i="9"/>
  <c r="G623" i="9"/>
  <c r="G624" i="9"/>
  <c r="G625" i="9"/>
  <c r="G626" i="9"/>
  <c r="G627" i="9"/>
  <c r="G628" i="9"/>
  <c r="G629" i="9"/>
  <c r="G630" i="9"/>
  <c r="G631" i="9"/>
  <c r="G632" i="9"/>
  <c r="G633" i="9"/>
  <c r="G634" i="9"/>
  <c r="G635" i="9"/>
  <c r="G636" i="9"/>
  <c r="G637" i="9"/>
  <c r="G638" i="9"/>
  <c r="G639" i="9"/>
  <c r="G640" i="9"/>
  <c r="G641" i="9"/>
  <c r="G642" i="9"/>
  <c r="G643" i="9"/>
  <c r="G644" i="9"/>
  <c r="G645" i="9"/>
  <c r="G646" i="9"/>
  <c r="G647" i="9"/>
  <c r="G648" i="9"/>
  <c r="G649" i="9"/>
  <c r="G650" i="9"/>
  <c r="G651" i="9"/>
  <c r="G652" i="9"/>
  <c r="G653" i="9"/>
  <c r="G654" i="9"/>
  <c r="G655" i="9"/>
  <c r="G656" i="9"/>
  <c r="G657" i="9"/>
  <c r="G658" i="9"/>
  <c r="G659" i="9"/>
  <c r="G660" i="9"/>
  <c r="G661" i="9"/>
  <c r="G662" i="9"/>
  <c r="G663" i="9"/>
  <c r="G664" i="9"/>
  <c r="G665" i="9"/>
  <c r="G666" i="9"/>
  <c r="G667" i="9"/>
  <c r="G668" i="9"/>
  <c r="G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D277" i="9"/>
  <c r="D278" i="9"/>
  <c r="D279" i="9"/>
  <c r="D280" i="9"/>
  <c r="D281" i="9"/>
  <c r="D282" i="9"/>
  <c r="D283" i="9"/>
  <c r="D284" i="9"/>
  <c r="D285" i="9"/>
  <c r="D286" i="9"/>
  <c r="D287" i="9"/>
  <c r="D288" i="9"/>
  <c r="D289" i="9"/>
  <c r="D290" i="9"/>
  <c r="D291" i="9"/>
  <c r="D292" i="9"/>
  <c r="D293" i="9"/>
  <c r="D294" i="9"/>
  <c r="D295" i="9"/>
  <c r="D296" i="9"/>
  <c r="D297" i="9"/>
  <c r="D298" i="9"/>
  <c r="D299" i="9"/>
  <c r="D300" i="9"/>
  <c r="D301" i="9"/>
  <c r="D302" i="9"/>
  <c r="D303" i="9"/>
  <c r="D304" i="9"/>
  <c r="D305" i="9"/>
  <c r="D306" i="9"/>
  <c r="D307" i="9"/>
  <c r="D308" i="9"/>
  <c r="D309" i="9"/>
  <c r="D310" i="9"/>
  <c r="D311" i="9"/>
  <c r="D312" i="9"/>
  <c r="D313" i="9"/>
  <c r="D314" i="9"/>
  <c r="D315" i="9"/>
  <c r="D316" i="9"/>
  <c r="D317" i="9"/>
  <c r="D318" i="9"/>
  <c r="D319" i="9"/>
  <c r="D320" i="9"/>
  <c r="D321" i="9"/>
  <c r="D322" i="9"/>
  <c r="D323" i="9"/>
  <c r="D324" i="9"/>
  <c r="D325" i="9"/>
  <c r="D326" i="9"/>
  <c r="D327" i="9"/>
  <c r="D328" i="9"/>
  <c r="D329" i="9"/>
  <c r="D330" i="9"/>
  <c r="D331" i="9"/>
  <c r="D332" i="9"/>
  <c r="D333" i="9"/>
  <c r="D334" i="9"/>
  <c r="D335" i="9"/>
  <c r="D336" i="9"/>
  <c r="D337" i="9"/>
  <c r="D338" i="9"/>
  <c r="D339" i="9"/>
  <c r="D340" i="9"/>
  <c r="D341" i="9"/>
  <c r="D342" i="9"/>
  <c r="D343" i="9"/>
  <c r="D344" i="9"/>
  <c r="D345" i="9"/>
  <c r="D346" i="9"/>
  <c r="D347" i="9"/>
  <c r="D348" i="9"/>
  <c r="D349" i="9"/>
  <c r="D350" i="9"/>
  <c r="D351" i="9"/>
  <c r="D352" i="9"/>
  <c r="D353" i="9"/>
  <c r="D354" i="9"/>
  <c r="D355" i="9"/>
  <c r="D356" i="9"/>
  <c r="D357" i="9"/>
  <c r="D358" i="9"/>
  <c r="D359" i="9"/>
  <c r="D360" i="9"/>
  <c r="D361" i="9"/>
  <c r="D362" i="9"/>
  <c r="D363" i="9"/>
  <c r="D364" i="9"/>
  <c r="D365" i="9"/>
  <c r="D366" i="9"/>
  <c r="D367" i="9"/>
  <c r="D368" i="9"/>
  <c r="D369" i="9"/>
  <c r="D370" i="9"/>
  <c r="D371" i="9"/>
  <c r="D372" i="9"/>
  <c r="D373" i="9"/>
  <c r="D374" i="9"/>
  <c r="D375" i="9"/>
  <c r="D376" i="9"/>
  <c r="D377" i="9"/>
  <c r="D378" i="9"/>
  <c r="D379" i="9"/>
  <c r="D380" i="9"/>
  <c r="D381" i="9"/>
  <c r="D382" i="9"/>
  <c r="D383" i="9"/>
  <c r="D384" i="9"/>
  <c r="D385" i="9"/>
  <c r="D386" i="9"/>
  <c r="D387" i="9"/>
  <c r="D388" i="9"/>
  <c r="D389" i="9"/>
  <c r="D390" i="9"/>
  <c r="D391" i="9"/>
  <c r="D392" i="9"/>
  <c r="D393" i="9"/>
  <c r="D394" i="9"/>
  <c r="D395" i="9"/>
  <c r="D396" i="9"/>
  <c r="D397" i="9"/>
  <c r="D398" i="9"/>
  <c r="D399" i="9"/>
  <c r="D400" i="9"/>
  <c r="D401" i="9"/>
  <c r="D402" i="9"/>
  <c r="D403" i="9"/>
  <c r="D404" i="9"/>
  <c r="D405" i="9"/>
  <c r="D406" i="9"/>
  <c r="D407" i="9"/>
  <c r="D408" i="9"/>
  <c r="D409" i="9"/>
  <c r="D410" i="9"/>
  <c r="D411" i="9"/>
  <c r="D412" i="9"/>
  <c r="D413" i="9"/>
  <c r="D414" i="9"/>
  <c r="D415" i="9"/>
  <c r="D416" i="9"/>
  <c r="D417" i="9"/>
  <c r="D418" i="9"/>
  <c r="D419" i="9"/>
  <c r="D420" i="9"/>
  <c r="D421" i="9"/>
  <c r="D422" i="9"/>
  <c r="D423" i="9"/>
  <c r="D424" i="9"/>
  <c r="D425" i="9"/>
  <c r="D426" i="9"/>
  <c r="D427" i="9"/>
  <c r="D428" i="9"/>
  <c r="D429" i="9"/>
  <c r="D430" i="9"/>
  <c r="D431" i="9"/>
  <c r="D432" i="9"/>
  <c r="D433" i="9"/>
  <c r="D434" i="9"/>
  <c r="D435" i="9"/>
  <c r="D436" i="9"/>
  <c r="D437" i="9"/>
  <c r="D438" i="9"/>
  <c r="D439" i="9"/>
  <c r="D440" i="9"/>
  <c r="D441" i="9"/>
  <c r="D442" i="9"/>
  <c r="D443" i="9"/>
  <c r="D444" i="9"/>
  <c r="D445" i="9"/>
  <c r="D446" i="9"/>
  <c r="D447" i="9"/>
  <c r="D448" i="9"/>
  <c r="D449" i="9"/>
  <c r="D450" i="9"/>
  <c r="D451" i="9"/>
  <c r="D452" i="9"/>
  <c r="D453" i="9"/>
  <c r="D454" i="9"/>
  <c r="D455" i="9"/>
  <c r="D456" i="9"/>
  <c r="D457" i="9"/>
  <c r="D458" i="9"/>
  <c r="D459" i="9"/>
  <c r="D460" i="9"/>
  <c r="D461" i="9"/>
  <c r="D462" i="9"/>
  <c r="D463" i="9"/>
  <c r="D464" i="9"/>
  <c r="D465" i="9"/>
  <c r="D466" i="9"/>
  <c r="D467" i="9"/>
  <c r="D468" i="9"/>
  <c r="D469" i="9"/>
  <c r="D470" i="9"/>
  <c r="D471" i="9"/>
  <c r="D472" i="9"/>
  <c r="D473" i="9"/>
  <c r="D474" i="9"/>
  <c r="D475" i="9"/>
  <c r="D476" i="9"/>
  <c r="D477" i="9"/>
  <c r="D478" i="9"/>
  <c r="D479" i="9"/>
  <c r="D480" i="9"/>
  <c r="D481" i="9"/>
  <c r="D482" i="9"/>
  <c r="D483" i="9"/>
  <c r="D484" i="9"/>
  <c r="D485" i="9"/>
  <c r="D486" i="9"/>
  <c r="D487" i="9"/>
  <c r="D488" i="9"/>
  <c r="D489" i="9"/>
  <c r="D490" i="9"/>
  <c r="D491" i="9"/>
  <c r="D492" i="9"/>
  <c r="D493" i="9"/>
  <c r="D494" i="9"/>
  <c r="D495" i="9"/>
  <c r="D496" i="9"/>
  <c r="D497" i="9"/>
  <c r="D498" i="9"/>
  <c r="D499" i="9"/>
  <c r="D500" i="9"/>
  <c r="D501" i="9"/>
  <c r="D502" i="9"/>
  <c r="D503" i="9"/>
  <c r="D504" i="9"/>
  <c r="D505" i="9"/>
  <c r="D506" i="9"/>
  <c r="D507" i="9"/>
  <c r="D508" i="9"/>
  <c r="D509" i="9"/>
  <c r="D510" i="9"/>
  <c r="D511" i="9"/>
  <c r="D512" i="9"/>
  <c r="D513" i="9"/>
  <c r="D514" i="9"/>
  <c r="D515" i="9"/>
  <c r="D516" i="9"/>
  <c r="D517" i="9"/>
  <c r="D518" i="9"/>
  <c r="D519" i="9"/>
  <c r="D520" i="9"/>
  <c r="D521" i="9"/>
  <c r="D522" i="9"/>
  <c r="D523" i="9"/>
  <c r="D524" i="9"/>
  <c r="D525" i="9"/>
  <c r="D526" i="9"/>
  <c r="D527" i="9"/>
  <c r="D528" i="9"/>
  <c r="D529" i="9"/>
  <c r="D530" i="9"/>
  <c r="D531" i="9"/>
  <c r="D532" i="9"/>
  <c r="D533" i="9"/>
  <c r="D534" i="9"/>
  <c r="D535" i="9"/>
  <c r="D536" i="9"/>
  <c r="D537" i="9"/>
  <c r="D538" i="9"/>
  <c r="D539" i="9"/>
  <c r="D540" i="9"/>
  <c r="D541" i="9"/>
  <c r="D542" i="9"/>
  <c r="D543" i="9"/>
  <c r="D544" i="9"/>
  <c r="D545" i="9"/>
  <c r="D546" i="9"/>
  <c r="D547" i="9"/>
  <c r="D548" i="9"/>
  <c r="D549" i="9"/>
  <c r="D550" i="9"/>
  <c r="D551" i="9"/>
  <c r="D552" i="9"/>
  <c r="D553" i="9"/>
  <c r="D554" i="9"/>
  <c r="D555" i="9"/>
  <c r="D556" i="9"/>
  <c r="D557" i="9"/>
  <c r="D558" i="9"/>
  <c r="D559" i="9"/>
  <c r="D560" i="9"/>
  <c r="D561" i="9"/>
  <c r="D562" i="9"/>
  <c r="D563" i="9"/>
  <c r="D564" i="9"/>
  <c r="D565" i="9"/>
  <c r="D566" i="9"/>
  <c r="D567" i="9"/>
  <c r="D568" i="9"/>
  <c r="D569" i="9"/>
  <c r="D570" i="9"/>
  <c r="D571" i="9"/>
  <c r="D572" i="9"/>
  <c r="D573" i="9"/>
  <c r="D574" i="9"/>
  <c r="D575" i="9"/>
  <c r="D576" i="9"/>
  <c r="D577" i="9"/>
  <c r="D578" i="9"/>
  <c r="D579" i="9"/>
  <c r="D580" i="9"/>
  <c r="D581" i="9"/>
  <c r="D582" i="9"/>
  <c r="D583" i="9"/>
  <c r="D584" i="9"/>
  <c r="D585" i="9"/>
  <c r="D586" i="9"/>
  <c r="D587" i="9"/>
  <c r="D588" i="9"/>
  <c r="D589" i="9"/>
  <c r="D590" i="9"/>
  <c r="D591" i="9"/>
  <c r="D592" i="9"/>
  <c r="D593" i="9"/>
  <c r="D594" i="9"/>
  <c r="D595" i="9"/>
  <c r="D596" i="9"/>
  <c r="D597" i="9"/>
  <c r="D598" i="9"/>
  <c r="D599" i="9"/>
  <c r="D600" i="9"/>
  <c r="D601" i="9"/>
  <c r="D602" i="9"/>
  <c r="D603" i="9"/>
  <c r="D604" i="9"/>
  <c r="D605" i="9"/>
  <c r="D606" i="9"/>
  <c r="D607" i="9"/>
  <c r="D608" i="9"/>
  <c r="D609" i="9"/>
  <c r="D610" i="9"/>
  <c r="D611" i="9"/>
  <c r="D612" i="9"/>
  <c r="D613" i="9"/>
  <c r="D614" i="9"/>
  <c r="D615" i="9"/>
  <c r="D616" i="9"/>
  <c r="D617" i="9"/>
  <c r="D618" i="9"/>
  <c r="D619" i="9"/>
  <c r="D620" i="9"/>
  <c r="D621" i="9"/>
  <c r="D622" i="9"/>
  <c r="D623" i="9"/>
  <c r="D624" i="9"/>
  <c r="D625" i="9"/>
  <c r="D626" i="9"/>
  <c r="D627" i="9"/>
  <c r="D628" i="9"/>
  <c r="D629" i="9"/>
  <c r="D630" i="9"/>
  <c r="D631" i="9"/>
  <c r="D632" i="9"/>
  <c r="D633" i="9"/>
  <c r="D634" i="9"/>
  <c r="D635" i="9"/>
  <c r="D636" i="9"/>
  <c r="D637" i="9"/>
  <c r="D638" i="9"/>
  <c r="D639" i="9"/>
  <c r="D640" i="9"/>
  <c r="D641" i="9"/>
  <c r="D642" i="9"/>
  <c r="D643" i="9"/>
  <c r="D644" i="9"/>
  <c r="D645" i="9"/>
  <c r="D646" i="9"/>
  <c r="D647" i="9"/>
  <c r="D648" i="9"/>
  <c r="D649" i="9"/>
  <c r="D650" i="9"/>
  <c r="D651" i="9"/>
  <c r="D652" i="9"/>
  <c r="D653" i="9"/>
  <c r="D654" i="9"/>
  <c r="D655" i="9"/>
  <c r="D656" i="9"/>
  <c r="D657" i="9"/>
  <c r="D658" i="9"/>
  <c r="D659" i="9"/>
  <c r="D660" i="9"/>
  <c r="D661" i="9"/>
  <c r="D662" i="9"/>
  <c r="D663" i="9"/>
  <c r="D664" i="9"/>
  <c r="D665" i="9"/>
  <c r="D666" i="9"/>
  <c r="D667" i="9"/>
  <c r="D668" i="9"/>
  <c r="D8" i="9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S58" i="8"/>
  <c r="S59" i="8"/>
  <c r="S60" i="8"/>
  <c r="S61" i="8"/>
  <c r="S62" i="8"/>
  <c r="S63" i="8"/>
  <c r="S64" i="8"/>
  <c r="S65" i="8"/>
  <c r="S66" i="8"/>
  <c r="S67" i="8"/>
  <c r="S68" i="8"/>
  <c r="S69" i="8"/>
  <c r="S70" i="8"/>
  <c r="S71" i="8"/>
  <c r="S72" i="8"/>
  <c r="S73" i="8"/>
  <c r="S74" i="8"/>
  <c r="S75" i="8"/>
  <c r="S76" i="8"/>
  <c r="S77" i="8"/>
  <c r="S78" i="8"/>
  <c r="S79" i="8"/>
  <c r="S80" i="8"/>
  <c r="S81" i="8"/>
  <c r="S82" i="8"/>
  <c r="S83" i="8"/>
  <c r="S84" i="8"/>
  <c r="S85" i="8"/>
  <c r="S86" i="8"/>
  <c r="S87" i="8"/>
  <c r="S88" i="8"/>
  <c r="S89" i="8"/>
  <c r="S90" i="8"/>
  <c r="S91" i="8"/>
  <c r="S92" i="8"/>
  <c r="S93" i="8"/>
  <c r="S94" i="8"/>
  <c r="S95" i="8"/>
  <c r="S96" i="8"/>
  <c r="S97" i="8"/>
  <c r="S98" i="8"/>
  <c r="S99" i="8"/>
  <c r="S100" i="8"/>
  <c r="S101" i="8"/>
  <c r="S102" i="8"/>
  <c r="S103" i="8"/>
  <c r="S104" i="8"/>
  <c r="S105" i="8"/>
  <c r="S106" i="8"/>
  <c r="S107" i="8"/>
  <c r="S108" i="8"/>
  <c r="S109" i="8"/>
  <c r="S110" i="8"/>
  <c r="S111" i="8"/>
  <c r="S112" i="8"/>
  <c r="S113" i="8"/>
  <c r="S114" i="8"/>
  <c r="S115" i="8"/>
  <c r="S116" i="8"/>
  <c r="S117" i="8"/>
  <c r="S118" i="8"/>
  <c r="S119" i="8"/>
  <c r="S120" i="8"/>
  <c r="S121" i="8"/>
  <c r="S122" i="8"/>
  <c r="S123" i="8"/>
  <c r="S124" i="8"/>
  <c r="S125" i="8"/>
  <c r="S126" i="8"/>
  <c r="S127" i="8"/>
  <c r="S128" i="8"/>
  <c r="S129" i="8"/>
  <c r="S130" i="8"/>
  <c r="S131" i="8"/>
  <c r="S132" i="8"/>
  <c r="S133" i="8"/>
  <c r="S134" i="8"/>
  <c r="S135" i="8"/>
  <c r="S136" i="8"/>
  <c r="S137" i="8"/>
  <c r="S138" i="8"/>
  <c r="S139" i="8"/>
  <c r="S140" i="8"/>
  <c r="S141" i="8"/>
  <c r="S142" i="8"/>
  <c r="S143" i="8"/>
  <c r="S144" i="8"/>
  <c r="S145" i="8"/>
  <c r="S146" i="8"/>
  <c r="S147" i="8"/>
  <c r="S148" i="8"/>
  <c r="S149" i="8"/>
  <c r="S150" i="8"/>
  <c r="S151" i="8"/>
  <c r="S152" i="8"/>
  <c r="S153" i="8"/>
  <c r="S154" i="8"/>
  <c r="S155" i="8"/>
  <c r="S156" i="8"/>
  <c r="S157" i="8"/>
  <c r="S158" i="8"/>
  <c r="S159" i="8"/>
  <c r="S160" i="8"/>
  <c r="S161" i="8"/>
  <c r="S162" i="8"/>
  <c r="S163" i="8"/>
  <c r="S164" i="8"/>
  <c r="S165" i="8"/>
  <c r="S166" i="8"/>
  <c r="S167" i="8"/>
  <c r="S168" i="8"/>
  <c r="S169" i="8"/>
  <c r="S170" i="8"/>
  <c r="S171" i="8"/>
  <c r="S172" i="8"/>
  <c r="S173" i="8"/>
  <c r="S174" i="8"/>
  <c r="S175" i="8"/>
  <c r="S176" i="8"/>
  <c r="S177" i="8"/>
  <c r="S178" i="8"/>
  <c r="S179" i="8"/>
  <c r="S180" i="8"/>
  <c r="S181" i="8"/>
  <c r="S182" i="8"/>
  <c r="S183" i="8"/>
  <c r="S184" i="8"/>
  <c r="S185" i="8"/>
  <c r="S186" i="8"/>
  <c r="S187" i="8"/>
  <c r="S188" i="8"/>
  <c r="S189" i="8"/>
  <c r="S190" i="8"/>
  <c r="S191" i="8"/>
  <c r="S192" i="8"/>
  <c r="S193" i="8"/>
  <c r="S194" i="8"/>
  <c r="S195" i="8"/>
  <c r="S196" i="8"/>
  <c r="S197" i="8"/>
  <c r="S198" i="8"/>
  <c r="S199" i="8"/>
  <c r="S200" i="8"/>
  <c r="S201" i="8"/>
  <c r="S202" i="8"/>
  <c r="S203" i="8"/>
  <c r="S204" i="8"/>
  <c r="S205" i="8"/>
  <c r="S206" i="8"/>
  <c r="S207" i="8"/>
  <c r="S208" i="8"/>
  <c r="S209" i="8"/>
  <c r="S210" i="8"/>
  <c r="S211" i="8"/>
  <c r="S212" i="8"/>
  <c r="S213" i="8"/>
  <c r="S214" i="8"/>
  <c r="S215" i="8"/>
  <c r="S216" i="8"/>
  <c r="S217" i="8"/>
  <c r="S218" i="8"/>
  <c r="S219" i="8"/>
  <c r="S220" i="8"/>
  <c r="S221" i="8"/>
  <c r="S222" i="8"/>
  <c r="S223" i="8"/>
  <c r="S224" i="8"/>
  <c r="S225" i="8"/>
  <c r="S226" i="8"/>
  <c r="S227" i="8"/>
  <c r="S228" i="8"/>
  <c r="S229" i="8"/>
  <c r="S230" i="8"/>
  <c r="S231" i="8"/>
  <c r="S232" i="8"/>
  <c r="S233" i="8"/>
  <c r="S234" i="8"/>
  <c r="S235" i="8"/>
  <c r="S236" i="8"/>
  <c r="S237" i="8"/>
  <c r="S238" i="8"/>
  <c r="S239" i="8"/>
  <c r="S240" i="8"/>
  <c r="S241" i="8"/>
  <c r="S242" i="8"/>
  <c r="S243" i="8"/>
  <c r="S244" i="8"/>
  <c r="S245" i="8"/>
  <c r="S246" i="8"/>
  <c r="S247" i="8"/>
  <c r="S248" i="8"/>
  <c r="S249" i="8"/>
  <c r="S250" i="8"/>
  <c r="S251" i="8"/>
  <c r="S252" i="8"/>
  <c r="S8" i="8"/>
  <c r="R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51" i="8"/>
  <c r="R52" i="8"/>
  <c r="R53" i="8"/>
  <c r="R54" i="8"/>
  <c r="R55" i="8"/>
  <c r="R56" i="8"/>
  <c r="R57" i="8"/>
  <c r="R58" i="8"/>
  <c r="R59" i="8"/>
  <c r="R60" i="8"/>
  <c r="R61" i="8"/>
  <c r="R62" i="8"/>
  <c r="R63" i="8"/>
  <c r="R64" i="8"/>
  <c r="R65" i="8"/>
  <c r="R66" i="8"/>
  <c r="R67" i="8"/>
  <c r="R68" i="8"/>
  <c r="R69" i="8"/>
  <c r="R70" i="8"/>
  <c r="R71" i="8"/>
  <c r="R72" i="8"/>
  <c r="R73" i="8"/>
  <c r="R74" i="8"/>
  <c r="R75" i="8"/>
  <c r="R76" i="8"/>
  <c r="R77" i="8"/>
  <c r="R78" i="8"/>
  <c r="R79" i="8"/>
  <c r="R80" i="8"/>
  <c r="R81" i="8"/>
  <c r="R82" i="8"/>
  <c r="R83" i="8"/>
  <c r="R84" i="8"/>
  <c r="R85" i="8"/>
  <c r="R86" i="8"/>
  <c r="R87" i="8"/>
  <c r="R88" i="8"/>
  <c r="R89" i="8"/>
  <c r="R90" i="8"/>
  <c r="R91" i="8"/>
  <c r="R92" i="8"/>
  <c r="R93" i="8"/>
  <c r="R94" i="8"/>
  <c r="R95" i="8"/>
  <c r="R96" i="8"/>
  <c r="R97" i="8"/>
  <c r="R98" i="8"/>
  <c r="R99" i="8"/>
  <c r="R100" i="8"/>
  <c r="R101" i="8"/>
  <c r="R102" i="8"/>
  <c r="R103" i="8"/>
  <c r="R104" i="8"/>
  <c r="R105" i="8"/>
  <c r="R106" i="8"/>
  <c r="R107" i="8"/>
  <c r="R108" i="8"/>
  <c r="R109" i="8"/>
  <c r="R110" i="8"/>
  <c r="R111" i="8"/>
  <c r="R112" i="8"/>
  <c r="R113" i="8"/>
  <c r="R114" i="8"/>
  <c r="R115" i="8"/>
  <c r="R116" i="8"/>
  <c r="R117" i="8"/>
  <c r="R118" i="8"/>
  <c r="R119" i="8"/>
  <c r="R120" i="8"/>
  <c r="R121" i="8"/>
  <c r="R122" i="8"/>
  <c r="R123" i="8"/>
  <c r="R124" i="8"/>
  <c r="R125" i="8"/>
  <c r="R126" i="8"/>
  <c r="R127" i="8"/>
  <c r="R128" i="8"/>
  <c r="R129" i="8"/>
  <c r="R130" i="8"/>
  <c r="R131" i="8"/>
  <c r="R132" i="8"/>
  <c r="R133" i="8"/>
  <c r="R134" i="8"/>
  <c r="R135" i="8"/>
  <c r="R136" i="8"/>
  <c r="R137" i="8"/>
  <c r="R138" i="8"/>
  <c r="R139" i="8"/>
  <c r="R140" i="8"/>
  <c r="R141" i="8"/>
  <c r="R142" i="8"/>
  <c r="R143" i="8"/>
  <c r="R144" i="8"/>
  <c r="R145" i="8"/>
  <c r="R146" i="8"/>
  <c r="R147" i="8"/>
  <c r="R148" i="8"/>
  <c r="R149" i="8"/>
  <c r="R150" i="8"/>
  <c r="R151" i="8"/>
  <c r="R152" i="8"/>
  <c r="R153" i="8"/>
  <c r="R154" i="8"/>
  <c r="R155" i="8"/>
  <c r="R156" i="8"/>
  <c r="R157" i="8"/>
  <c r="R158" i="8"/>
  <c r="R159" i="8"/>
  <c r="R160" i="8"/>
  <c r="R161" i="8"/>
  <c r="R162" i="8"/>
  <c r="R163" i="8"/>
  <c r="R164" i="8"/>
  <c r="R165" i="8"/>
  <c r="R166" i="8"/>
  <c r="R167" i="8"/>
  <c r="R168" i="8"/>
  <c r="R169" i="8"/>
  <c r="R170" i="8"/>
  <c r="R171" i="8"/>
  <c r="R172" i="8"/>
  <c r="R173" i="8"/>
  <c r="R174" i="8"/>
  <c r="R175" i="8"/>
  <c r="R176" i="8"/>
  <c r="R177" i="8"/>
  <c r="R178" i="8"/>
  <c r="R179" i="8"/>
  <c r="R180" i="8"/>
  <c r="R181" i="8"/>
  <c r="R182" i="8"/>
  <c r="R183" i="8"/>
  <c r="R184" i="8"/>
  <c r="R185" i="8"/>
  <c r="R186" i="8"/>
  <c r="R187" i="8"/>
  <c r="R188" i="8"/>
  <c r="R189" i="8"/>
  <c r="R190" i="8"/>
  <c r="R191" i="8"/>
  <c r="R192" i="8"/>
  <c r="R193" i="8"/>
  <c r="R194" i="8"/>
  <c r="R195" i="8"/>
  <c r="R196" i="8"/>
  <c r="R197" i="8"/>
  <c r="R198" i="8"/>
  <c r="R199" i="8"/>
  <c r="R200" i="8"/>
  <c r="R201" i="8"/>
  <c r="R202" i="8"/>
  <c r="R203" i="8"/>
  <c r="R204" i="8"/>
  <c r="R205" i="8"/>
  <c r="R206" i="8"/>
  <c r="R207" i="8"/>
  <c r="R208" i="8"/>
  <c r="R209" i="8"/>
  <c r="R210" i="8"/>
  <c r="R211" i="8"/>
  <c r="R212" i="8"/>
  <c r="R213" i="8"/>
  <c r="R214" i="8"/>
  <c r="R215" i="8"/>
  <c r="R216" i="8"/>
  <c r="R217" i="8"/>
  <c r="R218" i="8"/>
  <c r="R219" i="8"/>
  <c r="R220" i="8"/>
  <c r="R221" i="8"/>
  <c r="R222" i="8"/>
  <c r="R223" i="8"/>
  <c r="R224" i="8"/>
  <c r="R225" i="8"/>
  <c r="R226" i="8"/>
  <c r="R227" i="8"/>
  <c r="R228" i="8"/>
  <c r="R229" i="8"/>
  <c r="R230" i="8"/>
  <c r="R231" i="8"/>
  <c r="R232" i="8"/>
  <c r="R233" i="8"/>
  <c r="R234" i="8"/>
  <c r="R235" i="8"/>
  <c r="R236" i="8"/>
  <c r="R237" i="8"/>
  <c r="R238" i="8"/>
  <c r="R239" i="8"/>
  <c r="R240" i="8"/>
  <c r="R241" i="8"/>
  <c r="R242" i="8"/>
  <c r="R243" i="8"/>
  <c r="R244" i="8"/>
  <c r="R245" i="8"/>
  <c r="R246" i="8"/>
  <c r="R247" i="8"/>
  <c r="R248" i="8"/>
  <c r="R249" i="8"/>
  <c r="R250" i="8"/>
  <c r="R251" i="8"/>
  <c r="R252" i="8"/>
  <c r="R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55" i="8"/>
  <c r="Q56" i="8"/>
  <c r="Q57" i="8"/>
  <c r="Q58" i="8"/>
  <c r="Q59" i="8"/>
  <c r="Q60" i="8"/>
  <c r="Q61" i="8"/>
  <c r="Q62" i="8"/>
  <c r="Q63" i="8"/>
  <c r="Q64" i="8"/>
  <c r="Q65" i="8"/>
  <c r="Q66" i="8"/>
  <c r="Q67" i="8"/>
  <c r="Q68" i="8"/>
  <c r="Q69" i="8"/>
  <c r="Q70" i="8"/>
  <c r="Q71" i="8"/>
  <c r="Q72" i="8"/>
  <c r="Q73" i="8"/>
  <c r="Q74" i="8"/>
  <c r="Q75" i="8"/>
  <c r="Q76" i="8"/>
  <c r="Q77" i="8"/>
  <c r="Q78" i="8"/>
  <c r="Q79" i="8"/>
  <c r="Q80" i="8"/>
  <c r="Q81" i="8"/>
  <c r="Q82" i="8"/>
  <c r="Q83" i="8"/>
  <c r="Q84" i="8"/>
  <c r="Q85" i="8"/>
  <c r="Q86" i="8"/>
  <c r="Q87" i="8"/>
  <c r="Q88" i="8"/>
  <c r="Q89" i="8"/>
  <c r="Q90" i="8"/>
  <c r="Q91" i="8"/>
  <c r="Q92" i="8"/>
  <c r="Q93" i="8"/>
  <c r="Q94" i="8"/>
  <c r="Q95" i="8"/>
  <c r="Q96" i="8"/>
  <c r="Q97" i="8"/>
  <c r="Q98" i="8"/>
  <c r="Q99" i="8"/>
  <c r="Q100" i="8"/>
  <c r="Q101" i="8"/>
  <c r="Q102" i="8"/>
  <c r="Q103" i="8"/>
  <c r="Q104" i="8"/>
  <c r="Q105" i="8"/>
  <c r="Q106" i="8"/>
  <c r="Q107" i="8"/>
  <c r="Q108" i="8"/>
  <c r="Q109" i="8"/>
  <c r="Q110" i="8"/>
  <c r="Q111" i="8"/>
  <c r="Q112" i="8"/>
  <c r="Q113" i="8"/>
  <c r="Q114" i="8"/>
  <c r="Q115" i="8"/>
  <c r="Q116" i="8"/>
  <c r="Q117" i="8"/>
  <c r="Q118" i="8"/>
  <c r="Q119" i="8"/>
  <c r="Q120" i="8"/>
  <c r="Q121" i="8"/>
  <c r="Q122" i="8"/>
  <c r="Q123" i="8"/>
  <c r="Q124" i="8"/>
  <c r="Q125" i="8"/>
  <c r="Q126" i="8"/>
  <c r="Q127" i="8"/>
  <c r="Q128" i="8"/>
  <c r="Q129" i="8"/>
  <c r="Q130" i="8"/>
  <c r="Q131" i="8"/>
  <c r="Q132" i="8"/>
  <c r="Q133" i="8"/>
  <c r="Q134" i="8"/>
  <c r="Q135" i="8"/>
  <c r="Q136" i="8"/>
  <c r="Q137" i="8"/>
  <c r="Q138" i="8"/>
  <c r="Q139" i="8"/>
  <c r="Q140" i="8"/>
  <c r="Q141" i="8"/>
  <c r="Q142" i="8"/>
  <c r="Q143" i="8"/>
  <c r="Q144" i="8"/>
  <c r="Q145" i="8"/>
  <c r="Q146" i="8"/>
  <c r="Q147" i="8"/>
  <c r="Q148" i="8"/>
  <c r="Q149" i="8"/>
  <c r="Q150" i="8"/>
  <c r="Q151" i="8"/>
  <c r="Q152" i="8"/>
  <c r="Q153" i="8"/>
  <c r="Q154" i="8"/>
  <c r="Q155" i="8"/>
  <c r="Q156" i="8"/>
  <c r="Q157" i="8"/>
  <c r="Q158" i="8"/>
  <c r="Q159" i="8"/>
  <c r="Q160" i="8"/>
  <c r="Q161" i="8"/>
  <c r="Q162" i="8"/>
  <c r="Q163" i="8"/>
  <c r="Q164" i="8"/>
  <c r="Q165" i="8"/>
  <c r="Q166" i="8"/>
  <c r="Q167" i="8"/>
  <c r="Q168" i="8"/>
  <c r="Q169" i="8"/>
  <c r="Q170" i="8"/>
  <c r="Q171" i="8"/>
  <c r="Q172" i="8"/>
  <c r="Q173" i="8"/>
  <c r="Q174" i="8"/>
  <c r="Q175" i="8"/>
  <c r="Q176" i="8"/>
  <c r="Q177" i="8"/>
  <c r="Q178" i="8"/>
  <c r="Q179" i="8"/>
  <c r="Q180" i="8"/>
  <c r="Q181" i="8"/>
  <c r="Q182" i="8"/>
  <c r="Q183" i="8"/>
  <c r="Q184" i="8"/>
  <c r="Q185" i="8"/>
  <c r="Q186" i="8"/>
  <c r="Q187" i="8"/>
  <c r="Q188" i="8"/>
  <c r="Q189" i="8"/>
  <c r="Q190" i="8"/>
  <c r="Q191" i="8"/>
  <c r="Q192" i="8"/>
  <c r="Q193" i="8"/>
  <c r="Q194" i="8"/>
  <c r="Q195" i="8"/>
  <c r="Q196" i="8"/>
  <c r="Q197" i="8"/>
  <c r="Q198" i="8"/>
  <c r="Q199" i="8"/>
  <c r="Q200" i="8"/>
  <c r="Q201" i="8"/>
  <c r="Q202" i="8"/>
  <c r="Q203" i="8"/>
  <c r="Q204" i="8"/>
  <c r="Q205" i="8"/>
  <c r="Q206" i="8"/>
  <c r="Q207" i="8"/>
  <c r="Q208" i="8"/>
  <c r="Q209" i="8"/>
  <c r="Q210" i="8"/>
  <c r="Q211" i="8"/>
  <c r="Q212" i="8"/>
  <c r="Q213" i="8"/>
  <c r="Q214" i="8"/>
  <c r="Q215" i="8"/>
  <c r="Q216" i="8"/>
  <c r="Q217" i="8"/>
  <c r="Q218" i="8"/>
  <c r="Q219" i="8"/>
  <c r="Q220" i="8"/>
  <c r="Q221" i="8"/>
  <c r="Q222" i="8"/>
  <c r="Q223" i="8"/>
  <c r="Q224" i="8"/>
  <c r="Q225" i="8"/>
  <c r="Q226" i="8"/>
  <c r="Q227" i="8"/>
  <c r="Q228" i="8"/>
  <c r="Q229" i="8"/>
  <c r="Q230" i="8"/>
  <c r="Q231" i="8"/>
  <c r="Q232" i="8"/>
  <c r="Q233" i="8"/>
  <c r="Q234" i="8"/>
  <c r="Q235" i="8"/>
  <c r="Q236" i="8"/>
  <c r="Q237" i="8"/>
  <c r="Q238" i="8"/>
  <c r="Q239" i="8"/>
  <c r="Q240" i="8"/>
  <c r="Q241" i="8"/>
  <c r="Q242" i="8"/>
  <c r="Q243" i="8"/>
  <c r="Q244" i="8"/>
  <c r="Q245" i="8"/>
  <c r="Q246" i="8"/>
  <c r="Q247" i="8"/>
  <c r="Q248" i="8"/>
  <c r="Q249" i="8"/>
  <c r="Q250" i="8"/>
  <c r="Q251" i="8"/>
  <c r="Q252" i="8"/>
  <c r="Q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P59" i="8"/>
  <c r="P60" i="8"/>
  <c r="P61" i="8"/>
  <c r="P62" i="8"/>
  <c r="P63" i="8"/>
  <c r="P64" i="8"/>
  <c r="P65" i="8"/>
  <c r="P66" i="8"/>
  <c r="P67" i="8"/>
  <c r="P68" i="8"/>
  <c r="P69" i="8"/>
  <c r="P70" i="8"/>
  <c r="P71" i="8"/>
  <c r="P72" i="8"/>
  <c r="P73" i="8"/>
  <c r="P74" i="8"/>
  <c r="P75" i="8"/>
  <c r="P76" i="8"/>
  <c r="P77" i="8"/>
  <c r="P78" i="8"/>
  <c r="P79" i="8"/>
  <c r="P80" i="8"/>
  <c r="P81" i="8"/>
  <c r="P82" i="8"/>
  <c r="P83" i="8"/>
  <c r="P84" i="8"/>
  <c r="P85" i="8"/>
  <c r="P86" i="8"/>
  <c r="P87" i="8"/>
  <c r="P88" i="8"/>
  <c r="P89" i="8"/>
  <c r="P90" i="8"/>
  <c r="P91" i="8"/>
  <c r="P92" i="8"/>
  <c r="P93" i="8"/>
  <c r="P94" i="8"/>
  <c r="P95" i="8"/>
  <c r="P96" i="8"/>
  <c r="P97" i="8"/>
  <c r="P98" i="8"/>
  <c r="P99" i="8"/>
  <c r="P100" i="8"/>
  <c r="P101" i="8"/>
  <c r="P102" i="8"/>
  <c r="P103" i="8"/>
  <c r="P104" i="8"/>
  <c r="P105" i="8"/>
  <c r="P106" i="8"/>
  <c r="P107" i="8"/>
  <c r="P108" i="8"/>
  <c r="P109" i="8"/>
  <c r="P110" i="8"/>
  <c r="P111" i="8"/>
  <c r="P112" i="8"/>
  <c r="P113" i="8"/>
  <c r="P114" i="8"/>
  <c r="P115" i="8"/>
  <c r="P116" i="8"/>
  <c r="P117" i="8"/>
  <c r="P118" i="8"/>
  <c r="P119" i="8"/>
  <c r="P120" i="8"/>
  <c r="P121" i="8"/>
  <c r="P122" i="8"/>
  <c r="P123" i="8"/>
  <c r="P124" i="8"/>
  <c r="P125" i="8"/>
  <c r="P126" i="8"/>
  <c r="P127" i="8"/>
  <c r="P128" i="8"/>
  <c r="P129" i="8"/>
  <c r="P130" i="8"/>
  <c r="P131" i="8"/>
  <c r="P132" i="8"/>
  <c r="P133" i="8"/>
  <c r="P134" i="8"/>
  <c r="P135" i="8"/>
  <c r="P136" i="8"/>
  <c r="P137" i="8"/>
  <c r="P138" i="8"/>
  <c r="P139" i="8"/>
  <c r="P140" i="8"/>
  <c r="P141" i="8"/>
  <c r="P142" i="8"/>
  <c r="P143" i="8"/>
  <c r="P144" i="8"/>
  <c r="P145" i="8"/>
  <c r="P146" i="8"/>
  <c r="P147" i="8"/>
  <c r="P148" i="8"/>
  <c r="P149" i="8"/>
  <c r="P150" i="8"/>
  <c r="P151" i="8"/>
  <c r="P152" i="8"/>
  <c r="P153" i="8"/>
  <c r="P154" i="8"/>
  <c r="P155" i="8"/>
  <c r="P156" i="8"/>
  <c r="P157" i="8"/>
  <c r="P158" i="8"/>
  <c r="P159" i="8"/>
  <c r="P160" i="8"/>
  <c r="P161" i="8"/>
  <c r="P162" i="8"/>
  <c r="P163" i="8"/>
  <c r="P164" i="8"/>
  <c r="P165" i="8"/>
  <c r="P166" i="8"/>
  <c r="P167" i="8"/>
  <c r="P168" i="8"/>
  <c r="P169" i="8"/>
  <c r="P170" i="8"/>
  <c r="P171" i="8"/>
  <c r="P172" i="8"/>
  <c r="P173" i="8"/>
  <c r="P174" i="8"/>
  <c r="P175" i="8"/>
  <c r="P176" i="8"/>
  <c r="P177" i="8"/>
  <c r="P178" i="8"/>
  <c r="P179" i="8"/>
  <c r="P180" i="8"/>
  <c r="P181" i="8"/>
  <c r="P182" i="8"/>
  <c r="P183" i="8"/>
  <c r="P184" i="8"/>
  <c r="P185" i="8"/>
  <c r="P186" i="8"/>
  <c r="P187" i="8"/>
  <c r="P188" i="8"/>
  <c r="P189" i="8"/>
  <c r="P190" i="8"/>
  <c r="P191" i="8"/>
  <c r="P192" i="8"/>
  <c r="P193" i="8"/>
  <c r="P194" i="8"/>
  <c r="P195" i="8"/>
  <c r="P196" i="8"/>
  <c r="P197" i="8"/>
  <c r="P198" i="8"/>
  <c r="P199" i="8"/>
  <c r="P200" i="8"/>
  <c r="P201" i="8"/>
  <c r="P202" i="8"/>
  <c r="P203" i="8"/>
  <c r="P204" i="8"/>
  <c r="P205" i="8"/>
  <c r="P206" i="8"/>
  <c r="P207" i="8"/>
  <c r="P208" i="8"/>
  <c r="P209" i="8"/>
  <c r="P210" i="8"/>
  <c r="P211" i="8"/>
  <c r="P212" i="8"/>
  <c r="P213" i="8"/>
  <c r="P214" i="8"/>
  <c r="P215" i="8"/>
  <c r="P216" i="8"/>
  <c r="P217" i="8"/>
  <c r="P218" i="8"/>
  <c r="P219" i="8"/>
  <c r="P220" i="8"/>
  <c r="P221" i="8"/>
  <c r="P222" i="8"/>
  <c r="P223" i="8"/>
  <c r="P224" i="8"/>
  <c r="P225" i="8"/>
  <c r="P226" i="8"/>
  <c r="P227" i="8"/>
  <c r="P228" i="8"/>
  <c r="P229" i="8"/>
  <c r="P230" i="8"/>
  <c r="P231" i="8"/>
  <c r="P232" i="8"/>
  <c r="P233" i="8"/>
  <c r="P234" i="8"/>
  <c r="P235" i="8"/>
  <c r="P236" i="8"/>
  <c r="P237" i="8"/>
  <c r="P238" i="8"/>
  <c r="P239" i="8"/>
  <c r="P240" i="8"/>
  <c r="P241" i="8"/>
  <c r="P242" i="8"/>
  <c r="P243" i="8"/>
  <c r="P244" i="8"/>
  <c r="P245" i="8"/>
  <c r="P246" i="8"/>
  <c r="P247" i="8"/>
  <c r="P248" i="8"/>
  <c r="P249" i="8"/>
  <c r="P250" i="8"/>
  <c r="P251" i="8"/>
  <c r="P252" i="8"/>
  <c r="P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89" i="8"/>
  <c r="M90" i="8"/>
  <c r="M91" i="8"/>
  <c r="M92" i="8"/>
  <c r="M93" i="8"/>
  <c r="M94" i="8"/>
  <c r="M95" i="8"/>
  <c r="M96" i="8"/>
  <c r="M97" i="8"/>
  <c r="M98" i="8"/>
  <c r="M99" i="8"/>
  <c r="M100" i="8"/>
  <c r="M101" i="8"/>
  <c r="M102" i="8"/>
  <c r="M103" i="8"/>
  <c r="M104" i="8"/>
  <c r="M105" i="8"/>
  <c r="M106" i="8"/>
  <c r="M107" i="8"/>
  <c r="M108" i="8"/>
  <c r="M109" i="8"/>
  <c r="M110" i="8"/>
  <c r="M111" i="8"/>
  <c r="M112" i="8"/>
  <c r="M113" i="8"/>
  <c r="M114" i="8"/>
  <c r="M115" i="8"/>
  <c r="M116" i="8"/>
  <c r="M117" i="8"/>
  <c r="M118" i="8"/>
  <c r="M119" i="8"/>
  <c r="M120" i="8"/>
  <c r="M121" i="8"/>
  <c r="M122" i="8"/>
  <c r="M123" i="8"/>
  <c r="M124" i="8"/>
  <c r="M125" i="8"/>
  <c r="M126" i="8"/>
  <c r="M127" i="8"/>
  <c r="M128" i="8"/>
  <c r="M129" i="8"/>
  <c r="M130" i="8"/>
  <c r="M131" i="8"/>
  <c r="M132" i="8"/>
  <c r="M133" i="8"/>
  <c r="M134" i="8"/>
  <c r="M135" i="8"/>
  <c r="M136" i="8"/>
  <c r="M137" i="8"/>
  <c r="M138" i="8"/>
  <c r="M139" i="8"/>
  <c r="M140" i="8"/>
  <c r="M141" i="8"/>
  <c r="M142" i="8"/>
  <c r="M143" i="8"/>
  <c r="M144" i="8"/>
  <c r="M145" i="8"/>
  <c r="M146" i="8"/>
  <c r="M147" i="8"/>
  <c r="M148" i="8"/>
  <c r="M149" i="8"/>
  <c r="M150" i="8"/>
  <c r="M151" i="8"/>
  <c r="M152" i="8"/>
  <c r="M153" i="8"/>
  <c r="M154" i="8"/>
  <c r="M155" i="8"/>
  <c r="M156" i="8"/>
  <c r="M157" i="8"/>
  <c r="M158" i="8"/>
  <c r="M159" i="8"/>
  <c r="M160" i="8"/>
  <c r="M161" i="8"/>
  <c r="M162" i="8"/>
  <c r="M163" i="8"/>
  <c r="M164" i="8"/>
  <c r="M165" i="8"/>
  <c r="M166" i="8"/>
  <c r="M167" i="8"/>
  <c r="M168" i="8"/>
  <c r="M169" i="8"/>
  <c r="M170" i="8"/>
  <c r="M171" i="8"/>
  <c r="M172" i="8"/>
  <c r="M173" i="8"/>
  <c r="M174" i="8"/>
  <c r="M175" i="8"/>
  <c r="M176" i="8"/>
  <c r="M177" i="8"/>
  <c r="M178" i="8"/>
  <c r="M179" i="8"/>
  <c r="M180" i="8"/>
  <c r="M181" i="8"/>
  <c r="M182" i="8"/>
  <c r="M183" i="8"/>
  <c r="M184" i="8"/>
  <c r="M185" i="8"/>
  <c r="M186" i="8"/>
  <c r="M187" i="8"/>
  <c r="M188" i="8"/>
  <c r="M189" i="8"/>
  <c r="M190" i="8"/>
  <c r="M191" i="8"/>
  <c r="M192" i="8"/>
  <c r="M193" i="8"/>
  <c r="M194" i="8"/>
  <c r="M195" i="8"/>
  <c r="M196" i="8"/>
  <c r="M197" i="8"/>
  <c r="M198" i="8"/>
  <c r="M199" i="8"/>
  <c r="M200" i="8"/>
  <c r="M201" i="8"/>
  <c r="M202" i="8"/>
  <c r="M203" i="8"/>
  <c r="M204" i="8"/>
  <c r="M205" i="8"/>
  <c r="M206" i="8"/>
  <c r="M207" i="8"/>
  <c r="M208" i="8"/>
  <c r="M209" i="8"/>
  <c r="M210" i="8"/>
  <c r="M211" i="8"/>
  <c r="M212" i="8"/>
  <c r="M213" i="8"/>
  <c r="M214" i="8"/>
  <c r="M215" i="8"/>
  <c r="M216" i="8"/>
  <c r="M217" i="8"/>
  <c r="M218" i="8"/>
  <c r="M219" i="8"/>
  <c r="M220" i="8"/>
  <c r="M221" i="8"/>
  <c r="M222" i="8"/>
  <c r="M223" i="8"/>
  <c r="M224" i="8"/>
  <c r="M225" i="8"/>
  <c r="M226" i="8"/>
  <c r="M227" i="8"/>
  <c r="M228" i="8"/>
  <c r="M229" i="8"/>
  <c r="M230" i="8"/>
  <c r="M231" i="8"/>
  <c r="M232" i="8"/>
  <c r="M233" i="8"/>
  <c r="M234" i="8"/>
  <c r="M235" i="8"/>
  <c r="M236" i="8"/>
  <c r="M237" i="8"/>
  <c r="M238" i="8"/>
  <c r="M239" i="8"/>
  <c r="M240" i="8"/>
  <c r="M241" i="8"/>
  <c r="M242" i="8"/>
  <c r="M243" i="8"/>
  <c r="M244" i="8"/>
  <c r="M245" i="8"/>
  <c r="M246" i="8"/>
  <c r="M247" i="8"/>
  <c r="M248" i="8"/>
  <c r="M249" i="8"/>
  <c r="M250" i="8"/>
  <c r="M251" i="8"/>
  <c r="M252" i="8"/>
  <c r="M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134" i="8"/>
  <c r="I135" i="8"/>
  <c r="I136" i="8"/>
  <c r="I137" i="8"/>
  <c r="I138" i="8"/>
  <c r="I139" i="8"/>
  <c r="I140" i="8"/>
  <c r="I141" i="8"/>
  <c r="I142" i="8"/>
  <c r="I143" i="8"/>
  <c r="I144" i="8"/>
  <c r="I145" i="8"/>
  <c r="I146" i="8"/>
  <c r="I147" i="8"/>
  <c r="I148" i="8"/>
  <c r="I149" i="8"/>
  <c r="I150" i="8"/>
  <c r="I151" i="8"/>
  <c r="I152" i="8"/>
  <c r="I153" i="8"/>
  <c r="I154" i="8"/>
  <c r="I155" i="8"/>
  <c r="I156" i="8"/>
  <c r="I157" i="8"/>
  <c r="I158" i="8"/>
  <c r="I159" i="8"/>
  <c r="I160" i="8"/>
  <c r="I161" i="8"/>
  <c r="I162" i="8"/>
  <c r="I163" i="8"/>
  <c r="I164" i="8"/>
  <c r="I165" i="8"/>
  <c r="I166" i="8"/>
  <c r="I167" i="8"/>
  <c r="I168" i="8"/>
  <c r="I169" i="8"/>
  <c r="I170" i="8"/>
  <c r="I171" i="8"/>
  <c r="I172" i="8"/>
  <c r="I173" i="8"/>
  <c r="I174" i="8"/>
  <c r="I175" i="8"/>
  <c r="I176" i="8"/>
  <c r="I177" i="8"/>
  <c r="I178" i="8"/>
  <c r="I179" i="8"/>
  <c r="I180" i="8"/>
  <c r="I181" i="8"/>
  <c r="I182" i="8"/>
  <c r="I183" i="8"/>
  <c r="I184" i="8"/>
  <c r="I185" i="8"/>
  <c r="I186" i="8"/>
  <c r="I187" i="8"/>
  <c r="I188" i="8"/>
  <c r="I189" i="8"/>
  <c r="I190" i="8"/>
  <c r="I191" i="8"/>
  <c r="I192" i="8"/>
  <c r="I193" i="8"/>
  <c r="I194" i="8"/>
  <c r="I195" i="8"/>
  <c r="I196" i="8"/>
  <c r="I197" i="8"/>
  <c r="I198" i="8"/>
  <c r="I199" i="8"/>
  <c r="I200" i="8"/>
  <c r="I201" i="8"/>
  <c r="I202" i="8"/>
  <c r="I203" i="8"/>
  <c r="I204" i="8"/>
  <c r="I205" i="8"/>
  <c r="I206" i="8"/>
  <c r="I207" i="8"/>
  <c r="I208" i="8"/>
  <c r="I209" i="8"/>
  <c r="I210" i="8"/>
  <c r="I211" i="8"/>
  <c r="I212" i="8"/>
  <c r="I213" i="8"/>
  <c r="I214" i="8"/>
  <c r="I215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90" i="8"/>
  <c r="G191" i="8"/>
  <c r="G192" i="8"/>
  <c r="G193" i="8"/>
  <c r="G194" i="8"/>
  <c r="G195" i="8"/>
  <c r="G196" i="8"/>
  <c r="G197" i="8"/>
  <c r="G198" i="8"/>
  <c r="G199" i="8"/>
  <c r="G200" i="8"/>
  <c r="G201" i="8"/>
  <c r="G202" i="8"/>
  <c r="G203" i="8"/>
  <c r="G204" i="8"/>
  <c r="G205" i="8"/>
  <c r="G206" i="8"/>
  <c r="G207" i="8"/>
  <c r="G208" i="8"/>
  <c r="G209" i="8"/>
  <c r="G210" i="8"/>
  <c r="G211" i="8"/>
  <c r="G212" i="8"/>
  <c r="G213" i="8"/>
  <c r="G214" i="8"/>
  <c r="G215" i="8"/>
  <c r="G216" i="8"/>
  <c r="G217" i="8"/>
  <c r="G218" i="8"/>
  <c r="G219" i="8"/>
  <c r="G220" i="8"/>
  <c r="G221" i="8"/>
  <c r="G222" i="8"/>
  <c r="G223" i="8"/>
  <c r="G224" i="8"/>
  <c r="G225" i="8"/>
  <c r="G226" i="8"/>
  <c r="G227" i="8"/>
  <c r="G228" i="8"/>
  <c r="G229" i="8"/>
  <c r="G230" i="8"/>
  <c r="G231" i="8"/>
  <c r="G232" i="8"/>
  <c r="G233" i="8"/>
  <c r="G234" i="8"/>
  <c r="G235" i="8"/>
  <c r="G236" i="8"/>
  <c r="G237" i="8"/>
  <c r="G238" i="8"/>
  <c r="G239" i="8"/>
  <c r="G240" i="8"/>
  <c r="G241" i="8"/>
  <c r="G242" i="8"/>
  <c r="G243" i="8"/>
  <c r="G244" i="8"/>
  <c r="G245" i="8"/>
  <c r="G246" i="8"/>
  <c r="G247" i="8"/>
  <c r="G248" i="8"/>
  <c r="G249" i="8"/>
  <c r="G250" i="8"/>
  <c r="G251" i="8"/>
  <c r="G252" i="8"/>
  <c r="G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J63" i="8" s="1"/>
  <c r="D64" i="8"/>
  <c r="J64" i="8" s="1"/>
  <c r="D65" i="8"/>
  <c r="J65" i="8" s="1"/>
  <c r="D66" i="8"/>
  <c r="J66" i="8" s="1"/>
  <c r="D67" i="8"/>
  <c r="J67" i="8" s="1"/>
  <c r="D68" i="8"/>
  <c r="J68" i="8" s="1"/>
  <c r="D69" i="8"/>
  <c r="J69" i="8" s="1"/>
  <c r="D70" i="8"/>
  <c r="J70" i="8" s="1"/>
  <c r="D71" i="8"/>
  <c r="J71" i="8" s="1"/>
  <c r="D72" i="8"/>
  <c r="J72" i="8" s="1"/>
  <c r="D73" i="8"/>
  <c r="J73" i="8" s="1"/>
  <c r="D74" i="8"/>
  <c r="J74" i="8" s="1"/>
  <c r="D75" i="8"/>
  <c r="J75" i="8" s="1"/>
  <c r="D76" i="8"/>
  <c r="J76" i="8" s="1"/>
  <c r="D77" i="8"/>
  <c r="J77" i="8" s="1"/>
  <c r="D78" i="8"/>
  <c r="J78" i="8" s="1"/>
  <c r="D79" i="8"/>
  <c r="J79" i="8" s="1"/>
  <c r="D80" i="8"/>
  <c r="J80" i="8" s="1"/>
  <c r="D81" i="8"/>
  <c r="J81" i="8" s="1"/>
  <c r="D82" i="8"/>
  <c r="J82" i="8" s="1"/>
  <c r="D83" i="8"/>
  <c r="J83" i="8" s="1"/>
  <c r="D84" i="8"/>
  <c r="J84" i="8" s="1"/>
  <c r="D85" i="8"/>
  <c r="J85" i="8" s="1"/>
  <c r="D86" i="8"/>
  <c r="J86" i="8" s="1"/>
  <c r="D87" i="8"/>
  <c r="J87" i="8" s="1"/>
  <c r="D88" i="8"/>
  <c r="J88" i="8" s="1"/>
  <c r="D89" i="8"/>
  <c r="J89" i="8" s="1"/>
  <c r="D90" i="8"/>
  <c r="J90" i="8" s="1"/>
  <c r="D91" i="8"/>
  <c r="J91" i="8" s="1"/>
  <c r="D92" i="8"/>
  <c r="J92" i="8" s="1"/>
  <c r="D93" i="8"/>
  <c r="J93" i="8" s="1"/>
  <c r="D94" i="8"/>
  <c r="J94" i="8" s="1"/>
  <c r="D95" i="8"/>
  <c r="J95" i="8" s="1"/>
  <c r="D96" i="8"/>
  <c r="J96" i="8" s="1"/>
  <c r="D97" i="8"/>
  <c r="J97" i="8" s="1"/>
  <c r="D98" i="8"/>
  <c r="J98" i="8" s="1"/>
  <c r="D99" i="8"/>
  <c r="J99" i="8" s="1"/>
  <c r="D100" i="8"/>
  <c r="J100" i="8" s="1"/>
  <c r="D101" i="8"/>
  <c r="J101" i="8" s="1"/>
  <c r="D102" i="8"/>
  <c r="J102" i="8" s="1"/>
  <c r="D103" i="8"/>
  <c r="J103" i="8" s="1"/>
  <c r="D104" i="8"/>
  <c r="J104" i="8" s="1"/>
  <c r="D105" i="8"/>
  <c r="J105" i="8" s="1"/>
  <c r="D106" i="8"/>
  <c r="J106" i="8" s="1"/>
  <c r="D107" i="8"/>
  <c r="J107" i="8" s="1"/>
  <c r="D108" i="8"/>
  <c r="J108" i="8" s="1"/>
  <c r="D109" i="8"/>
  <c r="J109" i="8" s="1"/>
  <c r="D110" i="8"/>
  <c r="J110" i="8" s="1"/>
  <c r="D111" i="8"/>
  <c r="J111" i="8" s="1"/>
  <c r="D112" i="8"/>
  <c r="J112" i="8" s="1"/>
  <c r="D113" i="8"/>
  <c r="J113" i="8" s="1"/>
  <c r="D114" i="8"/>
  <c r="J114" i="8" s="1"/>
  <c r="D115" i="8"/>
  <c r="J115" i="8" s="1"/>
  <c r="D116" i="8"/>
  <c r="J116" i="8" s="1"/>
  <c r="D117" i="8"/>
  <c r="J117" i="8" s="1"/>
  <c r="D118" i="8"/>
  <c r="J118" i="8" s="1"/>
  <c r="D119" i="8"/>
  <c r="J119" i="8" s="1"/>
  <c r="D120" i="8"/>
  <c r="J120" i="8" s="1"/>
  <c r="D121" i="8"/>
  <c r="J121" i="8" s="1"/>
  <c r="D122" i="8"/>
  <c r="J122" i="8" s="1"/>
  <c r="D123" i="8"/>
  <c r="J123" i="8" s="1"/>
  <c r="D124" i="8"/>
  <c r="J124" i="8" s="1"/>
  <c r="D125" i="8"/>
  <c r="J125" i="8" s="1"/>
  <c r="D126" i="8"/>
  <c r="J126" i="8" s="1"/>
  <c r="D127" i="8"/>
  <c r="J127" i="8" s="1"/>
  <c r="D128" i="8"/>
  <c r="J128" i="8" s="1"/>
  <c r="D129" i="8"/>
  <c r="J129" i="8" s="1"/>
  <c r="D130" i="8"/>
  <c r="J130" i="8" s="1"/>
  <c r="D131" i="8"/>
  <c r="J131" i="8" s="1"/>
  <c r="D132" i="8"/>
  <c r="J132" i="8" s="1"/>
  <c r="D133" i="8"/>
  <c r="J133" i="8" s="1"/>
  <c r="D134" i="8"/>
  <c r="J134" i="8" s="1"/>
  <c r="D135" i="8"/>
  <c r="J135" i="8" s="1"/>
  <c r="D136" i="8"/>
  <c r="J136" i="8" s="1"/>
  <c r="D137" i="8"/>
  <c r="J137" i="8" s="1"/>
  <c r="D138" i="8"/>
  <c r="J138" i="8" s="1"/>
  <c r="D139" i="8"/>
  <c r="J139" i="8" s="1"/>
  <c r="D140" i="8"/>
  <c r="J140" i="8" s="1"/>
  <c r="D141" i="8"/>
  <c r="J141" i="8" s="1"/>
  <c r="D142" i="8"/>
  <c r="J142" i="8" s="1"/>
  <c r="D143" i="8"/>
  <c r="J143" i="8" s="1"/>
  <c r="D144" i="8"/>
  <c r="J144" i="8" s="1"/>
  <c r="D145" i="8"/>
  <c r="J145" i="8" s="1"/>
  <c r="D146" i="8"/>
  <c r="J146" i="8" s="1"/>
  <c r="D147" i="8"/>
  <c r="J147" i="8" s="1"/>
  <c r="D148" i="8"/>
  <c r="J148" i="8" s="1"/>
  <c r="D149" i="8"/>
  <c r="J149" i="8" s="1"/>
  <c r="D150" i="8"/>
  <c r="J150" i="8" s="1"/>
  <c r="D151" i="8"/>
  <c r="J151" i="8" s="1"/>
  <c r="D152" i="8"/>
  <c r="J152" i="8" s="1"/>
  <c r="D153" i="8"/>
  <c r="J153" i="8" s="1"/>
  <c r="D154" i="8"/>
  <c r="J154" i="8" s="1"/>
  <c r="D155" i="8"/>
  <c r="J155" i="8" s="1"/>
  <c r="D156" i="8"/>
  <c r="J156" i="8" s="1"/>
  <c r="D157" i="8"/>
  <c r="J157" i="8" s="1"/>
  <c r="D158" i="8"/>
  <c r="J158" i="8" s="1"/>
  <c r="D159" i="8"/>
  <c r="J159" i="8" s="1"/>
  <c r="D160" i="8"/>
  <c r="J160" i="8" s="1"/>
  <c r="D161" i="8"/>
  <c r="J161" i="8" s="1"/>
  <c r="D162" i="8"/>
  <c r="J162" i="8" s="1"/>
  <c r="D163" i="8"/>
  <c r="J163" i="8" s="1"/>
  <c r="D164" i="8"/>
  <c r="J164" i="8" s="1"/>
  <c r="D165" i="8"/>
  <c r="J165" i="8" s="1"/>
  <c r="D166" i="8"/>
  <c r="J166" i="8" s="1"/>
  <c r="D167" i="8"/>
  <c r="J167" i="8" s="1"/>
  <c r="D168" i="8"/>
  <c r="J168" i="8" s="1"/>
  <c r="D169" i="8"/>
  <c r="J169" i="8" s="1"/>
  <c r="D170" i="8"/>
  <c r="J170" i="8" s="1"/>
  <c r="D171" i="8"/>
  <c r="J171" i="8" s="1"/>
  <c r="D172" i="8"/>
  <c r="J172" i="8" s="1"/>
  <c r="D173" i="8"/>
  <c r="J173" i="8" s="1"/>
  <c r="D174" i="8"/>
  <c r="J174" i="8" s="1"/>
  <c r="D175" i="8"/>
  <c r="J175" i="8" s="1"/>
  <c r="D176" i="8"/>
  <c r="J176" i="8" s="1"/>
  <c r="D177" i="8"/>
  <c r="J177" i="8" s="1"/>
  <c r="D178" i="8"/>
  <c r="J178" i="8" s="1"/>
  <c r="D179" i="8"/>
  <c r="J179" i="8" s="1"/>
  <c r="D180" i="8"/>
  <c r="J180" i="8" s="1"/>
  <c r="D181" i="8"/>
  <c r="J181" i="8" s="1"/>
  <c r="D182" i="8"/>
  <c r="J182" i="8" s="1"/>
  <c r="D183" i="8"/>
  <c r="J183" i="8" s="1"/>
  <c r="D184" i="8"/>
  <c r="J184" i="8" s="1"/>
  <c r="D185" i="8"/>
  <c r="J185" i="8" s="1"/>
  <c r="D186" i="8"/>
  <c r="J186" i="8" s="1"/>
  <c r="D187" i="8"/>
  <c r="J187" i="8" s="1"/>
  <c r="D188" i="8"/>
  <c r="J188" i="8" s="1"/>
  <c r="D189" i="8"/>
  <c r="J189" i="8" s="1"/>
  <c r="D190" i="8"/>
  <c r="J190" i="8" s="1"/>
  <c r="D191" i="8"/>
  <c r="J191" i="8" s="1"/>
  <c r="D192" i="8"/>
  <c r="J192" i="8" s="1"/>
  <c r="D193" i="8"/>
  <c r="J193" i="8" s="1"/>
  <c r="D194" i="8"/>
  <c r="J194" i="8" s="1"/>
  <c r="D195" i="8"/>
  <c r="J195" i="8" s="1"/>
  <c r="D196" i="8"/>
  <c r="J196" i="8" s="1"/>
  <c r="D197" i="8"/>
  <c r="J197" i="8" s="1"/>
  <c r="D198" i="8"/>
  <c r="J198" i="8" s="1"/>
  <c r="D199" i="8"/>
  <c r="J199" i="8" s="1"/>
  <c r="D200" i="8"/>
  <c r="J200" i="8" s="1"/>
  <c r="D201" i="8"/>
  <c r="J201" i="8" s="1"/>
  <c r="D202" i="8"/>
  <c r="J202" i="8" s="1"/>
  <c r="D203" i="8"/>
  <c r="J203" i="8" s="1"/>
  <c r="D204" i="8"/>
  <c r="J204" i="8" s="1"/>
  <c r="D205" i="8"/>
  <c r="J205" i="8" s="1"/>
  <c r="D206" i="8"/>
  <c r="J206" i="8" s="1"/>
  <c r="D207" i="8"/>
  <c r="J207" i="8" s="1"/>
  <c r="D208" i="8"/>
  <c r="J208" i="8" s="1"/>
  <c r="D209" i="8"/>
  <c r="J209" i="8" s="1"/>
  <c r="D210" i="8"/>
  <c r="J210" i="8" s="1"/>
  <c r="D211" i="8"/>
  <c r="J211" i="8" s="1"/>
  <c r="D212" i="8"/>
  <c r="J212" i="8" s="1"/>
  <c r="D213" i="8"/>
  <c r="J213" i="8" s="1"/>
  <c r="D214" i="8"/>
  <c r="J214" i="8" s="1"/>
  <c r="D215" i="8"/>
  <c r="J215" i="8" s="1"/>
  <c r="D216" i="8"/>
  <c r="J216" i="8" s="1"/>
  <c r="D217" i="8"/>
  <c r="J217" i="8" s="1"/>
  <c r="D218" i="8"/>
  <c r="J218" i="8" s="1"/>
  <c r="D219" i="8"/>
  <c r="J219" i="8" s="1"/>
  <c r="D220" i="8"/>
  <c r="J220" i="8" s="1"/>
  <c r="D221" i="8"/>
  <c r="J221" i="8" s="1"/>
  <c r="D222" i="8"/>
  <c r="J222" i="8" s="1"/>
  <c r="D223" i="8"/>
  <c r="J223" i="8" s="1"/>
  <c r="D224" i="8"/>
  <c r="J224" i="8" s="1"/>
  <c r="D225" i="8"/>
  <c r="J225" i="8" s="1"/>
  <c r="D226" i="8"/>
  <c r="J226" i="8" s="1"/>
  <c r="D227" i="8"/>
  <c r="J227" i="8" s="1"/>
  <c r="D228" i="8"/>
  <c r="J228" i="8" s="1"/>
  <c r="D229" i="8"/>
  <c r="J229" i="8" s="1"/>
  <c r="D230" i="8"/>
  <c r="J230" i="8" s="1"/>
  <c r="D231" i="8"/>
  <c r="J231" i="8" s="1"/>
  <c r="D232" i="8"/>
  <c r="J232" i="8" s="1"/>
  <c r="D233" i="8"/>
  <c r="J233" i="8" s="1"/>
  <c r="D234" i="8"/>
  <c r="J234" i="8" s="1"/>
  <c r="D235" i="8"/>
  <c r="J235" i="8" s="1"/>
  <c r="D236" i="8"/>
  <c r="J236" i="8" s="1"/>
  <c r="D237" i="8"/>
  <c r="J237" i="8" s="1"/>
  <c r="D238" i="8"/>
  <c r="J238" i="8" s="1"/>
  <c r="D239" i="8"/>
  <c r="J239" i="8" s="1"/>
  <c r="D240" i="8"/>
  <c r="J240" i="8" s="1"/>
  <c r="D241" i="8"/>
  <c r="J241" i="8" s="1"/>
  <c r="D242" i="8"/>
  <c r="J242" i="8" s="1"/>
  <c r="D243" i="8"/>
  <c r="J243" i="8" s="1"/>
  <c r="D244" i="8"/>
  <c r="J244" i="8" s="1"/>
  <c r="D245" i="8"/>
  <c r="J245" i="8" s="1"/>
  <c r="D246" i="8"/>
  <c r="J246" i="8" s="1"/>
  <c r="D247" i="8"/>
  <c r="J247" i="8" s="1"/>
  <c r="D248" i="8"/>
  <c r="J248" i="8" s="1"/>
  <c r="D249" i="8"/>
  <c r="J249" i="8" s="1"/>
  <c r="D250" i="8"/>
  <c r="J250" i="8" s="1"/>
  <c r="D251" i="8"/>
  <c r="J251" i="8" s="1"/>
  <c r="D252" i="8"/>
  <c r="J252" i="8" s="1"/>
  <c r="O8" i="8"/>
  <c r="N8" i="8"/>
  <c r="L8" i="8"/>
  <c r="K8" i="8"/>
  <c r="F8" i="8"/>
  <c r="E8" i="8"/>
  <c r="C8" i="8"/>
  <c r="D8" i="8" s="1"/>
  <c r="J8" i="8" s="1"/>
  <c r="B8" i="8"/>
  <c r="H8" i="8" s="1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S43" i="7"/>
  <c r="S44" i="7"/>
  <c r="S45" i="7"/>
  <c r="S46" i="7"/>
  <c r="S47" i="7"/>
  <c r="S48" i="7"/>
  <c r="S49" i="7"/>
  <c r="S50" i="7"/>
  <c r="S51" i="7"/>
  <c r="S52" i="7"/>
  <c r="S53" i="7"/>
  <c r="S54" i="7"/>
  <c r="S55" i="7"/>
  <c r="S56" i="7"/>
  <c r="S57" i="7"/>
  <c r="S58" i="7"/>
  <c r="S59" i="7"/>
  <c r="S60" i="7"/>
  <c r="S61" i="7"/>
  <c r="S62" i="7"/>
  <c r="S63" i="7"/>
  <c r="S64" i="7"/>
  <c r="S65" i="7"/>
  <c r="S66" i="7"/>
  <c r="S67" i="7"/>
  <c r="S68" i="7"/>
  <c r="S69" i="7"/>
  <c r="S70" i="7"/>
  <c r="S71" i="7"/>
  <c r="S72" i="7"/>
  <c r="S8" i="7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R34" i="7"/>
  <c r="R35" i="7"/>
  <c r="R36" i="7"/>
  <c r="R37" i="7"/>
  <c r="R38" i="7"/>
  <c r="R39" i="7"/>
  <c r="R40" i="7"/>
  <c r="R41" i="7"/>
  <c r="R42" i="7"/>
  <c r="R43" i="7"/>
  <c r="R44" i="7"/>
  <c r="R45" i="7"/>
  <c r="R46" i="7"/>
  <c r="R47" i="7"/>
  <c r="R48" i="7"/>
  <c r="R49" i="7"/>
  <c r="R50" i="7"/>
  <c r="R51" i="7"/>
  <c r="R52" i="7"/>
  <c r="R53" i="7"/>
  <c r="R54" i="7"/>
  <c r="R55" i="7"/>
  <c r="R56" i="7"/>
  <c r="R57" i="7"/>
  <c r="R58" i="7"/>
  <c r="R59" i="7"/>
  <c r="R60" i="7"/>
  <c r="R61" i="7"/>
  <c r="R62" i="7"/>
  <c r="R63" i="7"/>
  <c r="R64" i="7"/>
  <c r="R65" i="7"/>
  <c r="R66" i="7"/>
  <c r="R67" i="7"/>
  <c r="R68" i="7"/>
  <c r="R69" i="7"/>
  <c r="R70" i="7"/>
  <c r="R71" i="7"/>
  <c r="R72" i="7"/>
  <c r="R8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Q66" i="7"/>
  <c r="Q67" i="7"/>
  <c r="Q68" i="7"/>
  <c r="Q69" i="7"/>
  <c r="Q70" i="7"/>
  <c r="Q71" i="7"/>
  <c r="Q72" i="7"/>
  <c r="Q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O8" i="7"/>
  <c r="N8" i="7"/>
  <c r="L8" i="7"/>
  <c r="K8" i="7"/>
  <c r="F8" i="7"/>
  <c r="E8" i="7"/>
  <c r="C8" i="7"/>
  <c r="D8" i="7" s="1"/>
  <c r="B8" i="7"/>
  <c r="Q8" i="6"/>
  <c r="L8" i="6"/>
  <c r="K8" i="6"/>
  <c r="F8" i="6"/>
  <c r="E8" i="6"/>
  <c r="S47" i="10" l="1"/>
  <c r="J183" i="10"/>
  <c r="J179" i="10"/>
  <c r="J175" i="10"/>
  <c r="J171" i="10"/>
  <c r="J167" i="10"/>
  <c r="J163" i="10"/>
  <c r="J159" i="10"/>
  <c r="J155" i="10"/>
  <c r="J151" i="10"/>
  <c r="J147" i="10"/>
  <c r="J143" i="10"/>
  <c r="J139" i="10"/>
  <c r="J135" i="10"/>
  <c r="J131" i="10"/>
  <c r="J127" i="10"/>
  <c r="J123" i="10"/>
  <c r="J119" i="10"/>
  <c r="J115" i="10"/>
  <c r="J111" i="10"/>
  <c r="J107" i="10"/>
  <c r="J103" i="10"/>
  <c r="J99" i="10"/>
  <c r="J95" i="10"/>
  <c r="J91" i="10"/>
  <c r="J87" i="10"/>
  <c r="J83" i="10"/>
  <c r="J79" i="10"/>
  <c r="J75" i="10"/>
  <c r="J71" i="10"/>
  <c r="J67" i="10"/>
  <c r="J63" i="10"/>
  <c r="J59" i="10"/>
  <c r="J55" i="10"/>
  <c r="J51" i="10"/>
  <c r="J47" i="10"/>
  <c r="J43" i="10"/>
  <c r="J39" i="10"/>
  <c r="J35" i="10"/>
  <c r="J31" i="10"/>
  <c r="J27" i="10"/>
  <c r="J23" i="10"/>
  <c r="J19" i="10"/>
  <c r="J15" i="10"/>
  <c r="J11" i="10"/>
  <c r="J182" i="10"/>
  <c r="J178" i="10"/>
  <c r="J174" i="10"/>
  <c r="J170" i="10"/>
  <c r="J166" i="10"/>
  <c r="J162" i="10"/>
  <c r="J154" i="10"/>
  <c r="J150" i="10"/>
  <c r="J146" i="10"/>
  <c r="J142" i="10"/>
  <c r="J138" i="10"/>
  <c r="J134" i="10"/>
  <c r="J130" i="10"/>
  <c r="J126" i="10"/>
  <c r="J122" i="10"/>
  <c r="J118" i="10"/>
  <c r="J114" i="10"/>
  <c r="J110" i="10"/>
  <c r="J106" i="10"/>
  <c r="J102" i="10"/>
  <c r="J98" i="10"/>
  <c r="J90" i="10"/>
  <c r="J86" i="10"/>
  <c r="J82" i="10"/>
  <c r="J78" i="10"/>
  <c r="J74" i="10"/>
  <c r="J70" i="10"/>
  <c r="J66" i="10"/>
  <c r="J62" i="10"/>
  <c r="J58" i="10"/>
  <c r="J54" i="10"/>
  <c r="J50" i="10"/>
  <c r="J46" i="10"/>
  <c r="J42" i="10"/>
  <c r="J38" i="10"/>
  <c r="J34" i="10"/>
  <c r="J30" i="10"/>
  <c r="J26" i="10"/>
  <c r="J22" i="10"/>
  <c r="J18" i="10"/>
  <c r="J14" i="10"/>
  <c r="S160" i="10"/>
  <c r="S144" i="10"/>
  <c r="S80" i="10"/>
  <c r="S32" i="10"/>
  <c r="S16" i="10"/>
  <c r="S176" i="10"/>
  <c r="S128" i="10"/>
  <c r="S112" i="10"/>
  <c r="S64" i="10"/>
  <c r="S48" i="10"/>
  <c r="J181" i="10"/>
  <c r="J177" i="10"/>
  <c r="S181" i="10"/>
  <c r="S177" i="10"/>
  <c r="S173" i="10"/>
  <c r="S169" i="10"/>
  <c r="S165" i="10"/>
  <c r="S161" i="10"/>
  <c r="S157" i="10"/>
  <c r="S153" i="10"/>
  <c r="S149" i="10"/>
  <c r="S145" i="10"/>
  <c r="S141" i="10"/>
  <c r="S137" i="10"/>
  <c r="S133" i="10"/>
  <c r="S129" i="10"/>
  <c r="S125" i="10"/>
  <c r="S121" i="10"/>
  <c r="S117" i="10"/>
  <c r="S113" i="10"/>
  <c r="S109" i="10"/>
  <c r="S105" i="10"/>
  <c r="S101" i="10"/>
  <c r="S97" i="10"/>
  <c r="S93" i="10"/>
  <c r="S89" i="10"/>
  <c r="S85" i="10"/>
  <c r="S81" i="10"/>
  <c r="S77" i="10"/>
  <c r="S73" i="10"/>
  <c r="S69" i="10"/>
  <c r="S65" i="10"/>
  <c r="S61" i="10"/>
  <c r="S57" i="10"/>
  <c r="S53" i="10"/>
  <c r="S49" i="10"/>
  <c r="S45" i="10"/>
  <c r="S41" i="10"/>
  <c r="S37" i="10"/>
  <c r="S33" i="10"/>
  <c r="S29" i="10"/>
  <c r="S25" i="10"/>
  <c r="S21" i="10"/>
  <c r="S17" i="10"/>
  <c r="S13" i="10"/>
  <c r="J184" i="10"/>
  <c r="J180" i="10"/>
  <c r="J176" i="10"/>
  <c r="J172" i="10"/>
  <c r="J168" i="10"/>
  <c r="J164" i="10"/>
  <c r="J160" i="10"/>
  <c r="J156" i="10"/>
  <c r="J152" i="10"/>
  <c r="J148" i="10"/>
  <c r="J144" i="10"/>
  <c r="J140" i="10"/>
  <c r="J136" i="10"/>
  <c r="J132" i="10"/>
  <c r="J128" i="10"/>
  <c r="J124" i="10"/>
  <c r="J120" i="10"/>
  <c r="J116" i="10"/>
  <c r="J112" i="10"/>
  <c r="J108" i="10"/>
  <c r="J104" i="10"/>
  <c r="J100" i="10"/>
  <c r="J96" i="10"/>
  <c r="J92" i="10"/>
  <c r="J88" i="10"/>
  <c r="J84" i="10"/>
  <c r="J80" i="10"/>
  <c r="J76" i="10"/>
  <c r="J72" i="10"/>
  <c r="J68" i="10"/>
  <c r="J64" i="10"/>
  <c r="J60" i="10"/>
  <c r="J56" i="10"/>
  <c r="J52" i="10"/>
  <c r="J48" i="10"/>
  <c r="J44" i="10"/>
  <c r="J40" i="10"/>
  <c r="J36" i="10"/>
  <c r="J32" i="10"/>
  <c r="J28" i="10"/>
  <c r="J24" i="10"/>
  <c r="J20" i="10"/>
  <c r="J16" i="10"/>
  <c r="J12" i="10"/>
  <c r="S184" i="10"/>
  <c r="S180" i="10"/>
  <c r="S172" i="10"/>
  <c r="S168" i="10"/>
  <c r="S164" i="10"/>
  <c r="S156" i="10"/>
  <c r="S152" i="10"/>
  <c r="S148" i="10"/>
  <c r="S140" i="10"/>
  <c r="S136" i="10"/>
  <c r="S132" i="10"/>
  <c r="S124" i="10"/>
  <c r="S120" i="10"/>
  <c r="S116" i="10"/>
  <c r="S108" i="10"/>
  <c r="S104" i="10"/>
  <c r="S100" i="10"/>
  <c r="S92" i="10"/>
  <c r="S88" i="10"/>
  <c r="S84" i="10"/>
  <c r="S76" i="10"/>
  <c r="S72" i="10"/>
  <c r="S68" i="10"/>
  <c r="S60" i="10"/>
  <c r="S56" i="10"/>
  <c r="S52" i="10"/>
  <c r="S44" i="10"/>
  <c r="S40" i="10"/>
  <c r="S36" i="10"/>
  <c r="S28" i="10"/>
  <c r="S24" i="10"/>
  <c r="S20" i="10"/>
  <c r="S12" i="10"/>
  <c r="J173" i="10"/>
  <c r="J169" i="10"/>
  <c r="J165" i="10"/>
  <c r="J161" i="10"/>
  <c r="J157" i="10"/>
  <c r="J153" i="10"/>
  <c r="J149" i="10"/>
  <c r="J145" i="10"/>
  <c r="J141" i="10"/>
  <c r="J137" i="10"/>
  <c r="J133" i="10"/>
  <c r="J129" i="10"/>
  <c r="J125" i="10"/>
  <c r="J121" i="10"/>
  <c r="J117" i="10"/>
  <c r="J113" i="10"/>
  <c r="J109" i="10"/>
  <c r="J105" i="10"/>
  <c r="J101" i="10"/>
  <c r="J97" i="10"/>
  <c r="J93" i="10"/>
  <c r="J89" i="10"/>
  <c r="J85" i="10"/>
  <c r="J81" i="10"/>
  <c r="J77" i="10"/>
  <c r="J73" i="10"/>
  <c r="J69" i="10"/>
  <c r="J65" i="10"/>
  <c r="J61" i="10"/>
  <c r="J57" i="10"/>
  <c r="J53" i="10"/>
  <c r="J49" i="10"/>
  <c r="J45" i="10"/>
  <c r="J41" i="10"/>
  <c r="J37" i="10"/>
  <c r="J33" i="10"/>
  <c r="J29" i="10"/>
  <c r="J25" i="10"/>
  <c r="J21" i="10"/>
  <c r="J17" i="10"/>
  <c r="J13" i="10"/>
  <c r="I8" i="8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M9" i="6"/>
  <c r="S9" i="6" s="1"/>
  <c r="M10" i="6"/>
  <c r="M11" i="6"/>
  <c r="S11" i="6" s="1"/>
  <c r="M12" i="6"/>
  <c r="S12" i="6" s="1"/>
  <c r="M13" i="6"/>
  <c r="S13" i="6" s="1"/>
  <c r="M14" i="6"/>
  <c r="M15" i="6"/>
  <c r="S15" i="6" s="1"/>
  <c r="M16" i="6"/>
  <c r="S16" i="6" s="1"/>
  <c r="M17" i="6"/>
  <c r="S17" i="6" s="1"/>
  <c r="M18" i="6"/>
  <c r="M19" i="6"/>
  <c r="S19" i="6" s="1"/>
  <c r="M20" i="6"/>
  <c r="S20" i="6" s="1"/>
  <c r="M21" i="6"/>
  <c r="S21" i="6" s="1"/>
  <c r="M22" i="6"/>
  <c r="M23" i="6"/>
  <c r="S23" i="6" s="1"/>
  <c r="M24" i="6"/>
  <c r="S24" i="6" s="1"/>
  <c r="M25" i="6"/>
  <c r="S25" i="6" s="1"/>
  <c r="M26" i="6"/>
  <c r="M27" i="6"/>
  <c r="S27" i="6" s="1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D9" i="6"/>
  <c r="J9" i="6" s="1"/>
  <c r="D10" i="6"/>
  <c r="J10" i="6" s="1"/>
  <c r="D11" i="6"/>
  <c r="J11" i="6" s="1"/>
  <c r="D12" i="6"/>
  <c r="J12" i="6" s="1"/>
  <c r="D13" i="6"/>
  <c r="J13" i="6" s="1"/>
  <c r="D14" i="6"/>
  <c r="J14" i="6" s="1"/>
  <c r="D15" i="6"/>
  <c r="J15" i="6" s="1"/>
  <c r="D16" i="6"/>
  <c r="J16" i="6" s="1"/>
  <c r="D17" i="6"/>
  <c r="J17" i="6" s="1"/>
  <c r="D18" i="6"/>
  <c r="J18" i="6" s="1"/>
  <c r="D19" i="6"/>
  <c r="J19" i="6" s="1"/>
  <c r="D20" i="6"/>
  <c r="J20" i="6" s="1"/>
  <c r="D21" i="6"/>
  <c r="J21" i="6" s="1"/>
  <c r="D22" i="6"/>
  <c r="J22" i="6" s="1"/>
  <c r="D23" i="6"/>
  <c r="J23" i="6" s="1"/>
  <c r="D24" i="6"/>
  <c r="J24" i="6" s="1"/>
  <c r="D25" i="6"/>
  <c r="J25" i="6" s="1"/>
  <c r="D26" i="6"/>
  <c r="J26" i="6" s="1"/>
  <c r="D27" i="6"/>
  <c r="J27" i="6" s="1"/>
  <c r="P8" i="6"/>
  <c r="R8" i="6"/>
  <c r="G8" i="6"/>
  <c r="C8" i="6"/>
  <c r="B8" i="6"/>
  <c r="H8" i="6" s="1"/>
  <c r="C35" i="5"/>
  <c r="C36" i="5"/>
  <c r="G36" i="4"/>
  <c r="C36" i="4"/>
  <c r="S26" i="6" l="1"/>
  <c r="S22" i="6"/>
  <c r="S18" i="6"/>
  <c r="S14" i="6"/>
  <c r="S10" i="6"/>
  <c r="I8" i="6"/>
  <c r="M8" i="6"/>
  <c r="S8" i="6" s="1"/>
  <c r="D8" i="6"/>
  <c r="J8" i="6" s="1"/>
  <c r="G36" i="5" l="1"/>
  <c r="G35" i="5"/>
  <c r="F36" i="5"/>
  <c r="F35" i="5"/>
  <c r="D36" i="5"/>
  <c r="J30" i="5"/>
  <c r="I30" i="5"/>
  <c r="H30" i="5"/>
  <c r="E30" i="5"/>
  <c r="C65522" i="5"/>
  <c r="J29" i="5"/>
  <c r="I29" i="5"/>
  <c r="H29" i="5"/>
  <c r="E29" i="5"/>
  <c r="J28" i="5"/>
  <c r="I28" i="5"/>
  <c r="H28" i="5"/>
  <c r="E28" i="5"/>
  <c r="J27" i="5"/>
  <c r="I27" i="5"/>
  <c r="K27" i="5" s="1"/>
  <c r="H27" i="5"/>
  <c r="E27" i="5"/>
  <c r="J26" i="5"/>
  <c r="I26" i="5"/>
  <c r="H26" i="5"/>
  <c r="E26" i="5"/>
  <c r="J25" i="5"/>
  <c r="I25" i="5"/>
  <c r="H25" i="5"/>
  <c r="E25" i="5"/>
  <c r="J24" i="5"/>
  <c r="J36" i="5" s="1"/>
  <c r="I24" i="5"/>
  <c r="H24" i="5"/>
  <c r="E24" i="5"/>
  <c r="J22" i="5"/>
  <c r="K22" i="5" s="1"/>
  <c r="I22" i="5"/>
  <c r="H22" i="5"/>
  <c r="E22" i="5"/>
  <c r="J21" i="5"/>
  <c r="K21" i="5" s="1"/>
  <c r="I21" i="5"/>
  <c r="H21" i="5"/>
  <c r="E21" i="5"/>
  <c r="J20" i="5"/>
  <c r="I20" i="5"/>
  <c r="H20" i="5"/>
  <c r="E20" i="5"/>
  <c r="J19" i="5"/>
  <c r="K19" i="5" s="1"/>
  <c r="I19" i="5"/>
  <c r="H19" i="5"/>
  <c r="E19" i="5"/>
  <c r="K18" i="5"/>
  <c r="J18" i="5"/>
  <c r="I18" i="5"/>
  <c r="H18" i="5"/>
  <c r="E18" i="5"/>
  <c r="J17" i="5"/>
  <c r="K17" i="5" s="1"/>
  <c r="I17" i="5"/>
  <c r="H17" i="5"/>
  <c r="E17" i="5"/>
  <c r="J16" i="5"/>
  <c r="I16" i="5"/>
  <c r="H16" i="5"/>
  <c r="E16" i="5"/>
  <c r="J15" i="5"/>
  <c r="K15" i="5" s="1"/>
  <c r="I15" i="5"/>
  <c r="H15" i="5"/>
  <c r="E15" i="5"/>
  <c r="K14" i="5"/>
  <c r="J14" i="5"/>
  <c r="I14" i="5"/>
  <c r="H14" i="5"/>
  <c r="E14" i="5"/>
  <c r="J13" i="5"/>
  <c r="K13" i="5" s="1"/>
  <c r="I13" i="5"/>
  <c r="H13" i="5"/>
  <c r="E13" i="5"/>
  <c r="J12" i="5"/>
  <c r="I12" i="5"/>
  <c r="H12" i="5"/>
  <c r="E12" i="5"/>
  <c r="J11" i="5"/>
  <c r="J35" i="5" s="1"/>
  <c r="I11" i="5"/>
  <c r="I35" i="5" s="1"/>
  <c r="H11" i="5"/>
  <c r="E11" i="5"/>
  <c r="G35" i="4"/>
  <c r="F36" i="4"/>
  <c r="F35" i="4"/>
  <c r="D36" i="4"/>
  <c r="D35" i="4"/>
  <c r="E35" i="4"/>
  <c r="J30" i="4"/>
  <c r="I30" i="4"/>
  <c r="H30" i="4"/>
  <c r="E30" i="4"/>
  <c r="C65522" i="4"/>
  <c r="J29" i="4"/>
  <c r="I29" i="4"/>
  <c r="H29" i="4"/>
  <c r="E29" i="4"/>
  <c r="J28" i="4"/>
  <c r="I28" i="4"/>
  <c r="H28" i="4"/>
  <c r="E28" i="4"/>
  <c r="J27" i="4"/>
  <c r="I27" i="4"/>
  <c r="H27" i="4"/>
  <c r="E27" i="4"/>
  <c r="J26" i="4"/>
  <c r="I26" i="4"/>
  <c r="H26" i="4"/>
  <c r="E26" i="4"/>
  <c r="J25" i="4"/>
  <c r="I25" i="4"/>
  <c r="H25" i="4"/>
  <c r="E25" i="4"/>
  <c r="J24" i="4"/>
  <c r="J36" i="4" s="1"/>
  <c r="I24" i="4"/>
  <c r="H24" i="4"/>
  <c r="E24" i="4"/>
  <c r="J22" i="4"/>
  <c r="I22" i="4"/>
  <c r="H22" i="4"/>
  <c r="E22" i="4"/>
  <c r="J21" i="4"/>
  <c r="I21" i="4"/>
  <c r="K21" i="4" s="1"/>
  <c r="H21" i="4"/>
  <c r="E21" i="4"/>
  <c r="J20" i="4"/>
  <c r="I20" i="4"/>
  <c r="H20" i="4"/>
  <c r="E20" i="4"/>
  <c r="J19" i="4"/>
  <c r="K19" i="4" s="1"/>
  <c r="I19" i="4"/>
  <c r="H19" i="4"/>
  <c r="E19" i="4"/>
  <c r="J18" i="4"/>
  <c r="I18" i="4"/>
  <c r="H18" i="4"/>
  <c r="E18" i="4"/>
  <c r="J17" i="4"/>
  <c r="I17" i="4"/>
  <c r="K17" i="4" s="1"/>
  <c r="H17" i="4"/>
  <c r="E17" i="4"/>
  <c r="J16" i="4"/>
  <c r="I16" i="4"/>
  <c r="H16" i="4"/>
  <c r="E16" i="4"/>
  <c r="J15" i="4"/>
  <c r="I15" i="4"/>
  <c r="H15" i="4"/>
  <c r="E15" i="4"/>
  <c r="J14" i="4"/>
  <c r="I14" i="4"/>
  <c r="K14" i="4" s="1"/>
  <c r="H14" i="4"/>
  <c r="E14" i="4"/>
  <c r="J13" i="4"/>
  <c r="I13" i="4"/>
  <c r="K13" i="4" s="1"/>
  <c r="H13" i="4"/>
  <c r="E13" i="4"/>
  <c r="J12" i="4"/>
  <c r="I12" i="4"/>
  <c r="H12" i="4"/>
  <c r="E12" i="4"/>
  <c r="J11" i="4"/>
  <c r="J35" i="4" s="1"/>
  <c r="I11" i="4"/>
  <c r="I35" i="4" s="1"/>
  <c r="H11" i="4"/>
  <c r="E11" i="4"/>
  <c r="K30" i="5" l="1"/>
  <c r="K28" i="5"/>
  <c r="K12" i="4"/>
  <c r="K20" i="4"/>
  <c r="K22" i="4"/>
  <c r="K20" i="5"/>
  <c r="H35" i="4"/>
  <c r="K18" i="4"/>
  <c r="K16" i="5"/>
  <c r="K35" i="5"/>
  <c r="K26" i="5"/>
  <c r="H36" i="5"/>
  <c r="K25" i="5"/>
  <c r="K29" i="5"/>
  <c r="K11" i="5"/>
  <c r="K24" i="5"/>
  <c r="H35" i="5"/>
  <c r="K12" i="5"/>
  <c r="E35" i="5"/>
  <c r="E36" i="5"/>
  <c r="K30" i="4"/>
  <c r="K25" i="4"/>
  <c r="K27" i="4"/>
  <c r="K28" i="4"/>
  <c r="K36" i="4"/>
  <c r="K26" i="4"/>
  <c r="E36" i="4"/>
  <c r="K15" i="4"/>
  <c r="K16" i="4"/>
  <c r="K11" i="4"/>
  <c r="K24" i="4"/>
  <c r="K29" i="4"/>
  <c r="H36" i="4"/>
  <c r="K36" i="5" l="1"/>
  <c r="K37" i="5" s="1"/>
  <c r="K3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79575522</author>
  </authors>
  <commentList>
    <comment ref="C11" authorId="0" shapeId="0" xr:uid="{BCA29667-7C61-4D16-8E47-D0BECC4ED0EA}">
      <text>
        <r>
          <rPr>
            <sz val="10"/>
            <color indexed="81"/>
            <rFont val="Arial"/>
            <family val="2"/>
          </rPr>
          <t>Nivel de ocupación no considera la distancia de los trayectos: 
Ocupación =(Pasajeros / sillas)*100%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4" authorId="0" shapeId="0" xr:uid="{442C5399-53AD-4AE4-A490-715675814787}">
      <text>
        <r>
          <rPr>
            <sz val="10"/>
            <color indexed="81"/>
            <rFont val="Arial"/>
            <family val="2"/>
          </rPr>
          <t>Nivel de ocupación considera la distancia de los trayectos: 
Ocupación = (Pasajeros Km / Sillas Km)*100%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<sst xmlns="http://schemas.openxmlformats.org/spreadsheetml/2006/main" count="1599" uniqueCount="609">
  <si>
    <t>Aeronáutica Civil de Colombia</t>
  </si>
  <si>
    <t>Oficina de Transporte Aéreo</t>
  </si>
  <si>
    <t>Grupo de Estudios Sectoriales</t>
  </si>
  <si>
    <t>Transporte de Pasajeros</t>
  </si>
  <si>
    <t>Operación regular y no regular</t>
  </si>
  <si>
    <t>Nivel Ocupación</t>
  </si>
  <si>
    <t>Sin considerar la distancia de los trayectos</t>
  </si>
  <si>
    <t>Novedades</t>
  </si>
  <si>
    <t>Novedades y conceptos importantes para la interpretación de la información.</t>
  </si>
  <si>
    <t>Cuadro 2.1A</t>
  </si>
  <si>
    <t>Comportamiento Oferta y Demanda Pasajeros Domésticos - Transporte Regular y no Regular</t>
  </si>
  <si>
    <t>Cuadro 2.1B</t>
  </si>
  <si>
    <t>Comportamiento Oferta y Demanda Pasajeros Internacionales - Transporte Regular y no Regular</t>
  </si>
  <si>
    <t xml:space="preserve">Cuadro 2.2A </t>
  </si>
  <si>
    <t>Oferta y demanda pasajeros nacionales por empresa</t>
  </si>
  <si>
    <t>Cuadro 2.2B</t>
  </si>
  <si>
    <t>Oferta y demanda pasajeros internacionales por empresa</t>
  </si>
  <si>
    <t>Cuadro 2.3</t>
  </si>
  <si>
    <t>Oferta y Demanda Pasajeros - Principales Rutas Nacionales</t>
  </si>
  <si>
    <t>Cuadro 2.3B</t>
  </si>
  <si>
    <t>Oferta y Demanda Pasajeros nacionales rutas troncales por empresa</t>
  </si>
  <si>
    <t>Cuadro 2.4</t>
  </si>
  <si>
    <t>Oferta y Demanda Pasajeros - Principales rutas internacionales</t>
  </si>
  <si>
    <t>Cuadro 2.5</t>
  </si>
  <si>
    <t>Oferta y Demanda Pasajeros Internacionales - Continente y empresa</t>
  </si>
  <si>
    <t>Considerando la distancia de los trayectos</t>
  </si>
  <si>
    <t>Cuadro 2.6A</t>
  </si>
  <si>
    <t>Comportamiento Oferta y Demanda Pasajeros Domésticos - Transporte Regular  y no Regular- Pax-Km y Sillas-Km</t>
  </si>
  <si>
    <t>Cuadro 2.6B</t>
  </si>
  <si>
    <t>Comportamiento Oferta y Demanda Pasajeros Internacionales - Transporte Regular y no Regular- Pax-Km y Sillas-Km</t>
  </si>
  <si>
    <t xml:space="preserve">Cuadro 2.7A </t>
  </si>
  <si>
    <t>Oferta y demanda pasajeros nacionales por empresa - Pax-Km y Sillas-Km</t>
  </si>
  <si>
    <t>Cuadro 2.7B</t>
  </si>
  <si>
    <t>Oferta y demanda pasajeros internacionales por empresa - Pax-Km y Sillas-Km</t>
  </si>
  <si>
    <t>Cuadro 2.8</t>
  </si>
  <si>
    <t>Oferta y Demanda Pasajeros - Principales Rutas Nacionales - Pax-Km y Sillas-Km</t>
  </si>
  <si>
    <t>Cuadro 2.9</t>
  </si>
  <si>
    <t>Oferta y Demanda Pasajeros - Principales rutas internacionales - Pax-Km y Sillas-Km</t>
  </si>
  <si>
    <t>Cuadro 2.10</t>
  </si>
  <si>
    <t>Oferta y Demanda Pasajeros Internacionales – Continente y empresa - Pax-Km y Sillas-Km</t>
  </si>
  <si>
    <t>Ir al Indice</t>
  </si>
  <si>
    <t>Novedades.:</t>
  </si>
  <si>
    <t>Debido a una actualización de las distancias entre aeropuertos, los cálculos de Pasajeros-Kilómetros y Sillas-Kilómetros presentan variaciones que se ven reflejadas a partir del boletín de enero de 2019.</t>
  </si>
  <si>
    <t>A partir del mes de enero de 2011, el boletín de oferta y demanda, contendrá información de transporte regular y transporte no regular.</t>
  </si>
  <si>
    <t>La fuente de la información de este boletín son las empresas aéreas, por medio de los archivos de tráfico por equipo y tráfico de vuelos charter.</t>
  </si>
  <si>
    <t>Transporte Regular:</t>
  </si>
  <si>
    <t>Servicios de Transporte Aéreo sujetos a tarifas y horarios fijos que se anuncian al público o con una frecuencia que constituye una serie sistemática e identificable de vuelos.</t>
  </si>
  <si>
    <t>Transporte No Regular:</t>
  </si>
  <si>
    <t xml:space="preserve">Comprende la operación comercial que no está sujeta a horarios e itinerarios. Está compuesta por los vuelos adicionales y los vuelos charter. </t>
  </si>
  <si>
    <r>
      <rPr>
        <b/>
        <sz val="13"/>
        <color indexed="56"/>
        <rFont val="Century Gothic"/>
        <family val="2"/>
      </rPr>
      <t xml:space="preserve">Vuelos Adicionales: </t>
    </r>
    <r>
      <rPr>
        <sz val="13"/>
        <color indexed="56"/>
        <rFont val="Century Gothic"/>
        <family val="2"/>
      </rPr>
      <t xml:space="preserve">Son aquellos que son realizados debido al exceso de tráfico en los vuelos regulares. </t>
    </r>
  </si>
  <si>
    <r>
      <rPr>
        <b/>
        <sz val="13"/>
        <color indexed="56"/>
        <rFont val="Century Gothic"/>
        <family val="2"/>
      </rPr>
      <t xml:space="preserve">Vuelos chárter: </t>
    </r>
    <r>
      <rPr>
        <sz val="13"/>
        <color indexed="56"/>
        <rFont val="Century Gothic"/>
        <family val="2"/>
      </rPr>
      <t>Son vuelos autorizados por la Autoridad Aeronáutica para atender situaciones especiales de demanda.</t>
    </r>
  </si>
  <si>
    <t>Información no incluída en el boletín</t>
  </si>
  <si>
    <t>No incluye la operación de taxi aéreo.</t>
  </si>
  <si>
    <t>Se excluye la operación que involucre los pasajeros transportados por las empresas exclusivas de carga (Tráfico doméstico).</t>
  </si>
  <si>
    <t>Notas</t>
  </si>
  <si>
    <t>Cualquier información adicional favor contactar a Jorge Alonso Quintana - jorge.quintana@aerocivil.gov.co, Teléfono: 1 296 33 30.</t>
  </si>
  <si>
    <t xml:space="preserve"> </t>
  </si>
  <si>
    <t>Cuadro 2.1A Comportamiento Oferta y Demanda Pasajeros Domésticos</t>
  </si>
  <si>
    <t>Transporte Regular y no regular</t>
  </si>
  <si>
    <t>Periodo</t>
  </si>
  <si>
    <t>Operación Regular</t>
  </si>
  <si>
    <t>Operación No Regular</t>
  </si>
  <si>
    <t>Total</t>
  </si>
  <si>
    <t>Año</t>
  </si>
  <si>
    <t>Mes</t>
  </si>
  <si>
    <t>Sillas Ofrecidas</t>
  </si>
  <si>
    <t>Pasajeros a bordo</t>
  </si>
  <si>
    <t>Nivel de Ocupación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</si>
  <si>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</si>
  <si>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</si>
  <si>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</si>
  <si>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</si>
  <si>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</si>
  <si>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</si>
  <si>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</si>
  <si>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</si>
  <si>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</si>
  <si>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</si>
  <si>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</si>
  <si>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</si>
  <si>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Variación Mensual %</t>
  </si>
  <si>
    <t>Información Acumulada</t>
  </si>
  <si>
    <t>Variación Acumulada %</t>
  </si>
  <si>
    <t>Ene - Jun 2019 / Ene - Jun 2018</t>
  </si>
  <si>
    <t>Jul 2019 / Jul 2018</t>
  </si>
  <si>
    <t>Ene - Jul 2018</t>
  </si>
  <si>
    <t>Ene - Jul 2019</t>
  </si>
  <si>
    <t>Cuadro 2.1B Comportamiento Oferta y Demanda Pasajeros Internacionales</t>
  </si>
  <si>
    <t xml:space="preserve">Mayo </t>
  </si>
  <si>
    <t>Cuadro 2.2A Oferta y demanda pasajeros nacionales por empresa</t>
  </si>
  <si>
    <t>Operación Regular y No Regular</t>
  </si>
  <si>
    <t>Aerolínea</t>
  </si>
  <si>
    <t>Información mensual</t>
  </si>
  <si>
    <t>Información acumulada</t>
  </si>
  <si>
    <t>Variación</t>
  </si>
  <si>
    <t>Pasajeros a Bordo</t>
  </si>
  <si>
    <t>Nivel Ocup.</t>
  </si>
  <si>
    <t>Sillas Ofrec.</t>
  </si>
  <si>
    <t>Pasajeros bordo</t>
  </si>
  <si>
    <t>TOTAL</t>
  </si>
  <si>
    <t>Julio 2019</t>
  </si>
  <si>
    <t>Julio 2018</t>
  </si>
  <si>
    <t>Enero - Julio 2019</t>
  </si>
  <si>
    <t>Enero - Julio 2018</t>
  </si>
  <si>
    <t>Cuadro 2.2B Oferta y demanda pasajeros internacionales por empresa</t>
  </si>
  <si>
    <t>TAM</t>
  </si>
  <si>
    <t>KLM</t>
  </si>
  <si>
    <t>AVIANCA</t>
  </si>
  <si>
    <t>AEROREPUBLICA</t>
  </si>
  <si>
    <t>AEROGAL</t>
  </si>
  <si>
    <t>AMERICAN</t>
  </si>
  <si>
    <t>AVIANCA PERU S.A. SUCURSAL COLOMBIA</t>
  </si>
  <si>
    <t>SPIRIT AIRLINES</t>
  </si>
  <si>
    <t>JETBLUE AIRWAYS CORPORATION</t>
  </si>
  <si>
    <t>INTERJET</t>
  </si>
  <si>
    <t>AEROMEXICO SUCURSAL COLOMBIA</t>
  </si>
  <si>
    <t>LAN PERU</t>
  </si>
  <si>
    <t>UNITED AIR LINES INC</t>
  </si>
  <si>
    <t>IBERIA</t>
  </si>
  <si>
    <t>LATAM AIRLINES GROUP S.A SUCURSAL COLOMBIA</t>
  </si>
  <si>
    <t>LACSA</t>
  </si>
  <si>
    <t>FAST COLOMBIA SAS</t>
  </si>
  <si>
    <t>AVIOR AIRLINES,C.A.</t>
  </si>
  <si>
    <t>COPA</t>
  </si>
  <si>
    <t>AIR EUROPA</t>
  </si>
  <si>
    <t>AIR FRANCE</t>
  </si>
  <si>
    <t>AIRES</t>
  </si>
  <si>
    <t>LUFTHANSA</t>
  </si>
  <si>
    <t>DELTA</t>
  </si>
  <si>
    <t>AIR CANADA</t>
  </si>
  <si>
    <t>TAME</t>
  </si>
  <si>
    <t>AEROLINEAS ARGENTINAS</t>
  </si>
  <si>
    <t>TURKISH AIRLINES INC</t>
  </si>
  <si>
    <t>VIVA AIR PERU</t>
  </si>
  <si>
    <t>GEMINI AIRLINES</t>
  </si>
  <si>
    <t>AMERIJET INTERNATIOANL,(FT. LAUDERDALE,FL)</t>
  </si>
  <si>
    <t>ESTELAR LATIOAMERICANA.C.A.</t>
  </si>
  <si>
    <t>Cuadro 2.3 Oferta y Demanda Pasajeros - Principales Rutas Nacionales</t>
  </si>
  <si>
    <t>Incluye operación regular y no regular</t>
  </si>
  <si>
    <t>Ruta</t>
  </si>
  <si>
    <t>BOG-MDE-BOG</t>
  </si>
  <si>
    <t>BOG-CLO-BOG</t>
  </si>
  <si>
    <t>BOG-CTG-BOG</t>
  </si>
  <si>
    <t>BOG-SMR-BOG</t>
  </si>
  <si>
    <t>BOG-PEI-BOG</t>
  </si>
  <si>
    <t>CTG-MDE-CTG</t>
  </si>
  <si>
    <t>BOG-CUC-BOG</t>
  </si>
  <si>
    <t>BOG-MTR-BOG</t>
  </si>
  <si>
    <t>CLO-MDE-CLO</t>
  </si>
  <si>
    <t>MDE-SMR-MDE</t>
  </si>
  <si>
    <t>BOG-VUP-BOG</t>
  </si>
  <si>
    <t>BOG-VVC-BOG</t>
  </si>
  <si>
    <t>ADZ-MDE-ADZ</t>
  </si>
  <si>
    <t>BOG-NVA-BOG</t>
  </si>
  <si>
    <t>BAQ-MDE-BAQ</t>
  </si>
  <si>
    <t>BOG-EYP-BOG</t>
  </si>
  <si>
    <t>BOG-LET-BOG</t>
  </si>
  <si>
    <t>ADZ-CLO-ADZ</t>
  </si>
  <si>
    <t>ADZ-CTG-ADZ</t>
  </si>
  <si>
    <t>BOG-RCH-BOG</t>
  </si>
  <si>
    <t>CLO-CTG-CLO</t>
  </si>
  <si>
    <t>BOG-PSO-BOG</t>
  </si>
  <si>
    <t>EOH-UIB-EOH</t>
  </si>
  <si>
    <t>BOG-MZL-BOG</t>
  </si>
  <si>
    <t>APO-EOH-APO</t>
  </si>
  <si>
    <t>CTG-PEI-CTG</t>
  </si>
  <si>
    <t>MDE-MTR-MDE</t>
  </si>
  <si>
    <t>BOG-IBE-BOG</t>
  </si>
  <si>
    <t>BOG-EJA-BOG</t>
  </si>
  <si>
    <t>BOG-EOH-BOG</t>
  </si>
  <si>
    <t>EOH-MTR-EOH</t>
  </si>
  <si>
    <t>BOG-FLA-BOG</t>
  </si>
  <si>
    <t>EOH-PEI-EOH</t>
  </si>
  <si>
    <t>BOG-PPN-BOG</t>
  </si>
  <si>
    <t>CLO-TCO-CLO</t>
  </si>
  <si>
    <t>PEI-SMR-PEI</t>
  </si>
  <si>
    <t>BOG-UIB-BOG</t>
  </si>
  <si>
    <t>BGA-EOH-BGA</t>
  </si>
  <si>
    <t>CLO-PSO-CLO</t>
  </si>
  <si>
    <t>BOG-PUU-BOG</t>
  </si>
  <si>
    <t>EOH-MZL-EOH</t>
  </si>
  <si>
    <t>BOG-CZU-BOG</t>
  </si>
  <si>
    <t>AXM-EOH-AXM</t>
  </si>
  <si>
    <t>BAQ-BOG-BAQ</t>
  </si>
  <si>
    <t>BGA-BOG-BGA</t>
  </si>
  <si>
    <t>ADZ-BOG-ADZ</t>
  </si>
  <si>
    <t>AXM-BOG-AXM</t>
  </si>
  <si>
    <t>BAQ-CLO-BAQ</t>
  </si>
  <si>
    <t>AUC-BOG-AUC</t>
  </si>
  <si>
    <t>CUC-MDE-CUC</t>
  </si>
  <si>
    <t>BGA-CUC-BGA</t>
  </si>
  <si>
    <t>BGA-MDE-BGA</t>
  </si>
  <si>
    <t>BGA-SMR-BGA</t>
  </si>
  <si>
    <t>BAQ-BGA-BAQ</t>
  </si>
  <si>
    <t>Cuadro 2.3B Oferta y Demanda Pasajeros nacionales rutas troncales por empresa</t>
  </si>
  <si>
    <t>Cuadro 2.4 Oferta y Demanda Pasajeros - Principales rutas internacionales</t>
  </si>
  <si>
    <t>Operación Regular y No regular</t>
  </si>
  <si>
    <t>Mercado - Ruta</t>
  </si>
  <si>
    <t>NORTE AMERICA</t>
  </si>
  <si>
    <t>BOG-MIA-BOG</t>
  </si>
  <si>
    <t>BOG-JFK-BOG</t>
  </si>
  <si>
    <t>MDE-MIA-MDE</t>
  </si>
  <si>
    <t>BOG-MCO-BOG</t>
  </si>
  <si>
    <t>BOG-FLL-BOG</t>
  </si>
  <si>
    <t>FLL-MDE-FLL</t>
  </si>
  <si>
    <t>CLO-MIA-CLO</t>
  </si>
  <si>
    <t>BOG-IAH-BOG</t>
  </si>
  <si>
    <t>BOG-EWR-BOG</t>
  </si>
  <si>
    <t>BOG-YYZ-BOG</t>
  </si>
  <si>
    <t>CTG-FLL-CTG</t>
  </si>
  <si>
    <t>BAQ-MIA-BAQ</t>
  </si>
  <si>
    <t>BOG-LAX-BOG</t>
  </si>
  <si>
    <t>CTG-MIA-CTG</t>
  </si>
  <si>
    <t>ATL-BOG-ATL</t>
  </si>
  <si>
    <t>CLO-FLL-CLO</t>
  </si>
  <si>
    <t>CTG-JFK-CTG</t>
  </si>
  <si>
    <t>BOG-DFW-BOG</t>
  </si>
  <si>
    <t>JFK-MDE-JFK</t>
  </si>
  <si>
    <t>BOG-IAD-BOG</t>
  </si>
  <si>
    <t>AXM-FLL-AXM</t>
  </si>
  <si>
    <t>MIA-PEI-MIA</t>
  </si>
  <si>
    <t>CTG-MCO-CTG</t>
  </si>
  <si>
    <t>MCO-MDE-MCO</t>
  </si>
  <si>
    <t>BOG-LIM-BOG</t>
  </si>
  <si>
    <t>BOG-SCL-BOG</t>
  </si>
  <si>
    <t>BOG-GRU-BOG</t>
  </si>
  <si>
    <t>BOG-UIO-BOG</t>
  </si>
  <si>
    <t>BOG-BUE-BOG</t>
  </si>
  <si>
    <t>BOG-GYE-BOG</t>
  </si>
  <si>
    <t>BOG-CCS-BOG</t>
  </si>
  <si>
    <t>LIM-MDE-LIM</t>
  </si>
  <si>
    <t>CTG-LIM-CTG</t>
  </si>
  <si>
    <t>CLO-LIM-CLO</t>
  </si>
  <si>
    <t>BOG-RIO-BOG</t>
  </si>
  <si>
    <t>BOG-VVI-BOG</t>
  </si>
  <si>
    <t>CLO-GYE-CLO</t>
  </si>
  <si>
    <t>BOG-LPB-BOG</t>
  </si>
  <si>
    <t>CCS-MDE-CCS</t>
  </si>
  <si>
    <t>BOG-CUZ-BOG</t>
  </si>
  <si>
    <t>BLA-BOG-BLA</t>
  </si>
  <si>
    <t>CLO-ESM-CLO</t>
  </si>
  <si>
    <t>BOG-VLN-BOG</t>
  </si>
  <si>
    <t>CCS-CLO-CCS</t>
  </si>
  <si>
    <t>BAQ-CCS-BAQ</t>
  </si>
  <si>
    <t>EUROPA</t>
  </si>
  <si>
    <t>BOG-MAD-BOG</t>
  </si>
  <si>
    <t>MAD-MDE-MAD</t>
  </si>
  <si>
    <t>BCN-BOG-BCN</t>
  </si>
  <si>
    <t>BOG-FRA-BOG</t>
  </si>
  <si>
    <t>BOG-CDG-BOG</t>
  </si>
  <si>
    <t>BOG-LHR-BOG</t>
  </si>
  <si>
    <t>CLO-MAD-CLO</t>
  </si>
  <si>
    <t>BOG-MUC-BOG</t>
  </si>
  <si>
    <t>AMS-CTG-AMS</t>
  </si>
  <si>
    <t>AMS-BOG-AMS</t>
  </si>
  <si>
    <t>BOG-IST-BOG</t>
  </si>
  <si>
    <t>BOG-MEX-BOG</t>
  </si>
  <si>
    <t>BOG-PTY-BOG</t>
  </si>
  <si>
    <t>MDE-PTY-MDE</t>
  </si>
  <si>
    <t>BOG-CUN-BOG</t>
  </si>
  <si>
    <t>CLO-PTY-CLO</t>
  </si>
  <si>
    <t>CTG-PTY-CTG</t>
  </si>
  <si>
    <t>BOG-SJO-BOG</t>
  </si>
  <si>
    <t>BOG-PUJ-BOG</t>
  </si>
  <si>
    <t>BOG-SAL-BOG</t>
  </si>
  <si>
    <t>MDE-MEX-MDE</t>
  </si>
  <si>
    <t>BOG-SDQ-BOG</t>
  </si>
  <si>
    <t>BAQ-PTY-BAQ</t>
  </si>
  <si>
    <t>MDE-SAL-MDE</t>
  </si>
  <si>
    <t>PEI-PTY-PEI</t>
  </si>
  <si>
    <t>ISLAS CARIBE</t>
  </si>
  <si>
    <t>BOG-CUR-BOG</t>
  </si>
  <si>
    <t>BOG-HAV-BOG</t>
  </si>
  <si>
    <t>Cuadro 2.5 Oferta y Demanda Pasajeros Internacionales - Continente y empresa</t>
  </si>
  <si>
    <t>Mercado - Aerolínea</t>
  </si>
  <si>
    <t>TACA INTERNATIONAL</t>
  </si>
  <si>
    <t>Boletín Oferta y Demanda Julio 2019</t>
  </si>
  <si>
    <t>EASYFLY S.A</t>
  </si>
  <si>
    <t>SERVICIO AEREO A TERRITORIOS NACIONALES SATENA</t>
  </si>
  <si>
    <t>REGIONAL EXPRESS AMERICAS S.A.S.</t>
  </si>
  <si>
    <t>ALIANSA</t>
  </si>
  <si>
    <t>AIR COLOMBIA</t>
  </si>
  <si>
    <t>AEROLINEA DE ANTIOQUIA S.A.</t>
  </si>
  <si>
    <t>AEROVIAS DAP</t>
  </si>
  <si>
    <t>ANDES LINEAS AEREAS S.A.</t>
  </si>
  <si>
    <t>ICELANDAIR</t>
  </si>
  <si>
    <t>SAN-TA</t>
  </si>
  <si>
    <t>SOLOMON AIRLINES LIMITED</t>
  </si>
  <si>
    <t>TAC</t>
  </si>
  <si>
    <t>WESTERN GLOBAL</t>
  </si>
  <si>
    <t/>
  </si>
  <si>
    <t>SURINAAMSE LUCHTVAART MAATSCHAPPIJ N.V</t>
  </si>
  <si>
    <t>JETCOM SA</t>
  </si>
  <si>
    <t>AEROLÍNEAS DAMOJH S.A. DE C.V.</t>
  </si>
  <si>
    <t>AEROPOSTAL</t>
  </si>
  <si>
    <t>AEROTRANSPORTE DEL CARIBE C.A.</t>
  </si>
  <si>
    <t>AIR CHARTER SERVICE/ AIR X CHARTER</t>
  </si>
  <si>
    <t>AIR PANAMA</t>
  </si>
  <si>
    <t>AIR TRANSAT</t>
  </si>
  <si>
    <t>AVANTY</t>
  </si>
  <si>
    <t>COMLUX ARUBA NV</t>
  </si>
  <si>
    <t>CONVIASA</t>
  </si>
  <si>
    <t>CORSAIR INTERNATIONAL</t>
  </si>
  <si>
    <t>CUBANA</t>
  </si>
  <si>
    <t>EMPRESA VENEZOLANA, LINEA AEREA BOLIVARIANA</t>
  </si>
  <si>
    <t>EUROPE ELITE</t>
  </si>
  <si>
    <t>EUROPEAN AVIATION SERVICES</t>
  </si>
  <si>
    <t>GOL TRANSPORTES AEREOS LTDA</t>
  </si>
  <si>
    <t>KAISERAIR, INC.</t>
  </si>
  <si>
    <t>OCEANAIR</t>
  </si>
  <si>
    <t>SERVICIO AÉREO REGIONAL "REGAIR" CIA. LTDA.</t>
  </si>
  <si>
    <t>SUNRISE AIRWAYS, TRAVEL SERVICE</t>
  </si>
  <si>
    <t>SWIFTAIR S.A</t>
  </si>
  <si>
    <t>THOMSONFLY LTD</t>
  </si>
  <si>
    <t>TITAN AIRWAYS LTD.</t>
  </si>
  <si>
    <t>VARMLANDFLYG AB</t>
  </si>
  <si>
    <t>XTRA AIRWAYS</t>
  </si>
  <si>
    <t>BGA-CTG-BGA</t>
  </si>
  <si>
    <t>ADZ-BAQ-ADZ</t>
  </si>
  <si>
    <t>BOG-PGT-BOG</t>
  </si>
  <si>
    <t>ADZ-AXM-ADZ</t>
  </si>
  <si>
    <t>BAQ-VUP-BAQ</t>
  </si>
  <si>
    <t>BAQ-MTR-BAQ</t>
  </si>
  <si>
    <t>CZU-EOH-CZU</t>
  </si>
  <si>
    <t>BOG-PCR-BOG</t>
  </si>
  <si>
    <t>BOG-IDA-BOG</t>
  </si>
  <si>
    <t>ADZ-PVA-ADZ</t>
  </si>
  <si>
    <t>AUC-BGA-AUC</t>
  </si>
  <si>
    <t>BGA-EYP-BGA</t>
  </si>
  <si>
    <t>CLO-GPI-CLO</t>
  </si>
  <si>
    <t>CLO-PUU-CLO</t>
  </si>
  <si>
    <t>CLO-UIB-CLO</t>
  </si>
  <si>
    <t>CUC-EOH-CUC</t>
  </si>
  <si>
    <t>EOH-IBE-EOH</t>
  </si>
  <si>
    <t>BOG-TCO-BOG</t>
  </si>
  <si>
    <t>BOG-PTL-BOG</t>
  </si>
  <si>
    <t>LET-MDE-LET</t>
  </si>
  <si>
    <t>BGA-PEI-BGA</t>
  </si>
  <si>
    <t>AUC-CUC-AUC</t>
  </si>
  <si>
    <t>BOG-VGP-BOG</t>
  </si>
  <si>
    <t>MDE-PEI-MDE</t>
  </si>
  <si>
    <t>PGT-VVC-PGT</t>
  </si>
  <si>
    <t>BOG-IPI-BOG</t>
  </si>
  <si>
    <t>BOG-SJE-BOG</t>
  </si>
  <si>
    <t>BSC-EOH-BSC</t>
  </si>
  <si>
    <t>APO-BOG-APO</t>
  </si>
  <si>
    <t>ADZ-BGA-ADZ</t>
  </si>
  <si>
    <t>CLO-LET-CLO</t>
  </si>
  <si>
    <t>BOG-MVP-BOG</t>
  </si>
  <si>
    <t>IDA-VVC-IDA</t>
  </si>
  <si>
    <t>CLO-NVA-CLO</t>
  </si>
  <si>
    <t>BOG-BUN-BOG</t>
  </si>
  <si>
    <t>EOH-VVC-EOH</t>
  </si>
  <si>
    <t>BOG-LMC-BOG</t>
  </si>
  <si>
    <t>CLO-IBE-CLO</t>
  </si>
  <si>
    <t>CTG-MTR-CTG</t>
  </si>
  <si>
    <t>BGA-RVE-BGA</t>
  </si>
  <si>
    <t>BOG-RVE-BOG</t>
  </si>
  <si>
    <t>CLO-PTL-CLO</t>
  </si>
  <si>
    <t>MVP-VVC-MVP</t>
  </si>
  <si>
    <t>APO-UIB-APO</t>
  </si>
  <si>
    <t>CLO-FLA-CLO</t>
  </si>
  <si>
    <t>MFS-SJE-MFS</t>
  </si>
  <si>
    <t>PCR-VVC-PCR</t>
  </si>
  <si>
    <t>CUC-TBU-CUC</t>
  </si>
  <si>
    <t>BGA-CLO-BGA</t>
  </si>
  <si>
    <t>BOG-SVI-BOG</t>
  </si>
  <si>
    <t>BOG-TME-BOG</t>
  </si>
  <si>
    <t>LQM-PUU-LQM</t>
  </si>
  <si>
    <t>CLO-IPI-CLO</t>
  </si>
  <si>
    <t>FLA-LQM-FLA</t>
  </si>
  <si>
    <t>CLO-VVC-CLO</t>
  </si>
  <si>
    <t>IPI-PUU-IPI</t>
  </si>
  <si>
    <t>BMG-VVC-BMG</t>
  </si>
  <si>
    <t>BMG-IDA-BMG</t>
  </si>
  <si>
    <t>CRU-SJE-CRU</t>
  </si>
  <si>
    <t>LQM-VGP-LQM</t>
  </si>
  <si>
    <t>LPD-TAR-LPD</t>
  </si>
  <si>
    <t>BAQ-CTG-BAQ</t>
  </si>
  <si>
    <t>BAQ-SMR-BAQ</t>
  </si>
  <si>
    <t>PCE-VVC-PCE</t>
  </si>
  <si>
    <t>9DI-IDA-9DI</t>
  </si>
  <si>
    <t>LET-LPD-LET</t>
  </si>
  <si>
    <t>CTG-VUP-CTG</t>
  </si>
  <si>
    <t>BOG-LQM-BOG</t>
  </si>
  <si>
    <t>PCE-PCR-PCE</t>
  </si>
  <si>
    <t>SJE-TAR-SJE</t>
  </si>
  <si>
    <t>BGA-VVC-BGA</t>
  </si>
  <si>
    <t>MIT-MVP-MIT</t>
  </si>
  <si>
    <t>ACR-SJE-ACR</t>
  </si>
  <si>
    <t>LET-TAP-LET</t>
  </si>
  <si>
    <t>SJE-VVC-SJE</t>
  </si>
  <si>
    <t>CRU-MFS-CRU</t>
  </si>
  <si>
    <t>LCH-SJE-LCH</t>
  </si>
  <si>
    <t>IDA-PCE-IDA</t>
  </si>
  <si>
    <t>LMC-VVC-LMC</t>
  </si>
  <si>
    <t>LPD-TAP-LPD</t>
  </si>
  <si>
    <t>TAR-VVC-TAR</t>
  </si>
  <si>
    <t>LPD-VVC-LPD</t>
  </si>
  <si>
    <t>LQM-VVC-LQM</t>
  </si>
  <si>
    <t>MUR-SJE-MUR</t>
  </si>
  <si>
    <t>ACR-LCH-ACR</t>
  </si>
  <si>
    <t>CRU-MVP-CRU</t>
  </si>
  <si>
    <t>LPD-SJE-LPD</t>
  </si>
  <si>
    <t>MFR-MVP-MFR</t>
  </si>
  <si>
    <t>MFS-MVP-MFS</t>
  </si>
  <si>
    <t>MVP-TAR-MVP</t>
  </si>
  <si>
    <t>PCA-SJE-PCA</t>
  </si>
  <si>
    <t>ACR-LET-ACR</t>
  </si>
  <si>
    <t>LCH-LET-LCH</t>
  </si>
  <si>
    <t>LPD-MVP-LPD</t>
  </si>
  <si>
    <t>9DI-A02-9DI</t>
  </si>
  <si>
    <t>9DI-BMG-9DI</t>
  </si>
  <si>
    <t>9DI-VVC-9DI</t>
  </si>
  <si>
    <t>A02-IDA-A02</t>
  </si>
  <si>
    <t>ACD-EOH-ACD</t>
  </si>
  <si>
    <t>ACR-FLA-ACR</t>
  </si>
  <si>
    <t>ACR-LPD-ACR</t>
  </si>
  <si>
    <t>ACR-MFS-ACR</t>
  </si>
  <si>
    <t>ACR-SVI-ACR</t>
  </si>
  <si>
    <t>ACR-TAR-ACR</t>
  </si>
  <si>
    <t>ACR-VVC-ACR</t>
  </si>
  <si>
    <t>ADZ-PEI-ADZ</t>
  </si>
  <si>
    <t>ADZ-SMR-ADZ</t>
  </si>
  <si>
    <t>APO-MDE-APO</t>
  </si>
  <si>
    <t>AUC-EOH-AUC</t>
  </si>
  <si>
    <t>AUC-PCR-AUC</t>
  </si>
  <si>
    <t>AUC-VVC-AUC</t>
  </si>
  <si>
    <t>BGA-PIM-BGA</t>
  </si>
  <si>
    <t>BGA-VUP-BGA</t>
  </si>
  <si>
    <t>BMG-GRM-BMG</t>
  </si>
  <si>
    <t>BMG-PCE-BMG</t>
  </si>
  <si>
    <t>BMG-SJE-BMG</t>
  </si>
  <si>
    <t>BSC-UIB-BSC</t>
  </si>
  <si>
    <t>CAQ-EOH-CAQ</t>
  </si>
  <si>
    <t>CAQ-MDE-CAQ</t>
  </si>
  <si>
    <t>CLO-EOH-CLO</t>
  </si>
  <si>
    <t>CLO-MTR-CLO</t>
  </si>
  <si>
    <t>CLO-PEI-CLO</t>
  </si>
  <si>
    <t>CLO-PPN-CLO</t>
  </si>
  <si>
    <t>CLO-SMR-CLO</t>
  </si>
  <si>
    <t>COG-EOH-COG</t>
  </si>
  <si>
    <t>CRU-MTS-CRU</t>
  </si>
  <si>
    <t>CRU-PCA-CRU</t>
  </si>
  <si>
    <t>CRU-VVC-CRU</t>
  </si>
  <si>
    <t>CTG-EJA-CTG</t>
  </si>
  <si>
    <t>CTG-EOH-CTG</t>
  </si>
  <si>
    <t>CTG-SMR-CTG</t>
  </si>
  <si>
    <t>CUC-SMR-CUC</t>
  </si>
  <si>
    <t>CUC-TIB-CUC</t>
  </si>
  <si>
    <t>EBG-EOH-EBG</t>
  </si>
  <si>
    <t>EJA-EOH-EJA</t>
  </si>
  <si>
    <t>EJA-VVC-EJA</t>
  </si>
  <si>
    <t>EOH-FLA-EOH</t>
  </si>
  <si>
    <t>EOH-NQU-EOH</t>
  </si>
  <si>
    <t>EOH-PIM-EOH</t>
  </si>
  <si>
    <t>EOH-TLU-EOH</t>
  </si>
  <si>
    <t>EOH-TME-EOH</t>
  </si>
  <si>
    <t>EOH-VUP-EOH</t>
  </si>
  <si>
    <t>EYP-VVC-EYP</t>
  </si>
  <si>
    <t>FLA-NVA-FLA</t>
  </si>
  <si>
    <t>GRM-VVC-GRM</t>
  </si>
  <si>
    <t>IDA-MVP-IDA</t>
  </si>
  <si>
    <t>IDA-PCR-IDA</t>
  </si>
  <si>
    <t>LCH-LPD-LCH</t>
  </si>
  <si>
    <t>LET-TAR-LET</t>
  </si>
  <si>
    <t>LPD-PCA-LPD</t>
  </si>
  <si>
    <t>LQM-SJE-LQM</t>
  </si>
  <si>
    <t>LQM-SVI-LQM</t>
  </si>
  <si>
    <t>MAP-MUR-MAP</t>
  </si>
  <si>
    <t>MAP-MVP-MAP</t>
  </si>
  <si>
    <t>MAP-SJE-MAP</t>
  </si>
  <si>
    <t>MAP-VVC-MAP</t>
  </si>
  <si>
    <t>MDE-VUP-MDE</t>
  </si>
  <si>
    <t>MFS-MIT-MFS</t>
  </si>
  <si>
    <t>MFS-PCA-MFS</t>
  </si>
  <si>
    <t>MFS-VVC-MFS</t>
  </si>
  <si>
    <t>MIT-SJE-MIT</t>
  </si>
  <si>
    <t>MTS-MVP-MTS</t>
  </si>
  <si>
    <t>MTS-SJE-MTS</t>
  </si>
  <si>
    <t>MUR-MVP-MUR</t>
  </si>
  <si>
    <t>MUR-VVC-MUR</t>
  </si>
  <si>
    <t>MVA-SJE-MVA</t>
  </si>
  <si>
    <t>MVA-VVC-MVA</t>
  </si>
  <si>
    <t>MVP-PCA-MVP</t>
  </si>
  <si>
    <t>MVP-PCE-MVP</t>
  </si>
  <si>
    <t>MVP-SJE-MVP</t>
  </si>
  <si>
    <t>MVP-TAP-MVP</t>
  </si>
  <si>
    <t>MZL-PEI-MZL</t>
  </si>
  <si>
    <t>NQU-UIB-NQU</t>
  </si>
  <si>
    <t>NVA-PUU-NVA</t>
  </si>
  <si>
    <t>NVA-VVC-NVA</t>
  </si>
  <si>
    <t>PCA-TAR-PCA</t>
  </si>
  <si>
    <t>PCA-VVC-PCA</t>
  </si>
  <si>
    <t>PCE-PIM-PCE</t>
  </si>
  <si>
    <t>PCE-VLA-PCE</t>
  </si>
  <si>
    <t>PEI-TLU-PEI</t>
  </si>
  <si>
    <t>PIM-SJE-PIM</t>
  </si>
  <si>
    <t>PIM-TME-PIM</t>
  </si>
  <si>
    <t>PIM-VVC-PIM</t>
  </si>
  <si>
    <t>PUU-VVC-PUU</t>
  </si>
  <si>
    <t>RVE-TME-RVE</t>
  </si>
  <si>
    <t>SJE-TAP-SJE</t>
  </si>
  <si>
    <t>TAP-TAR-TAP</t>
  </si>
  <si>
    <t>TAP-VVC-TAP</t>
  </si>
  <si>
    <t>VGP-VVC-VGP</t>
  </si>
  <si>
    <t>VLA-VVC-VLA</t>
  </si>
  <si>
    <t>CUN-MDE-CUN</t>
  </si>
  <si>
    <t>BLB-BOG-BLB</t>
  </si>
  <si>
    <t>BLB-MDE-BLB</t>
  </si>
  <si>
    <t>ADZ-PTY-ADZ</t>
  </si>
  <si>
    <t>BOG-GUA-BOG</t>
  </si>
  <si>
    <t>BLB-CLO-BLB</t>
  </si>
  <si>
    <t>BLB-CTG-BLB</t>
  </si>
  <si>
    <t>BGA-PTY-BGA</t>
  </si>
  <si>
    <t>CLO-MEX-CLO</t>
  </si>
  <si>
    <t>BOG-STI-BOG</t>
  </si>
  <si>
    <t>AXM-PAC-AXM</t>
  </si>
  <si>
    <t>MDE-PAC-MDE</t>
  </si>
  <si>
    <t>CTG-GUA-CTG</t>
  </si>
  <si>
    <t>BAQ-MEX-BAQ</t>
  </si>
  <si>
    <t>CTG-MEX-CTG</t>
  </si>
  <si>
    <t>BOG-TLC-BOG</t>
  </si>
  <si>
    <t>CTG-PAC-CTG</t>
  </si>
  <si>
    <t>BAQ-SDQ-BAQ</t>
  </si>
  <si>
    <t>ADZ-SJO-ADZ</t>
  </si>
  <si>
    <t>MDE-SDQ-MDE</t>
  </si>
  <si>
    <t>CTG-SAL-CTG</t>
  </si>
  <si>
    <t>CLO-SAL-CLO</t>
  </si>
  <si>
    <t>CTG-SJO-CTG</t>
  </si>
  <si>
    <t>BOG-PMV-BOG</t>
  </si>
  <si>
    <t>MDE-PMV-MDE</t>
  </si>
  <si>
    <t>CLO-PMV-CLO</t>
  </si>
  <si>
    <t>CLO-PBM-CLO</t>
  </si>
  <si>
    <t>MAR-PEI-MAR</t>
  </si>
  <si>
    <t>CTG-MEC-CTG</t>
  </si>
  <si>
    <t>CTG-GYE-CTG</t>
  </si>
  <si>
    <t>BAQ-UIO-BAQ</t>
  </si>
  <si>
    <t>GYE-MDE-GYE</t>
  </si>
  <si>
    <t>ANF-BOG-ANF</t>
  </si>
  <si>
    <t>BOG-REC-BOG</t>
  </si>
  <si>
    <t>BOG-SSA-BOG</t>
  </si>
  <si>
    <t>BOG-GIG-BOG</t>
  </si>
  <si>
    <t>BOG-TRU-BOG</t>
  </si>
  <si>
    <t>CTG-UIO-CTG</t>
  </si>
  <si>
    <t>ARI-BOG-ARI</t>
  </si>
  <si>
    <t>BOG-MAO-BOG</t>
  </si>
  <si>
    <t>AEP-BAQ-AEP</t>
  </si>
  <si>
    <t>BOG-MVD-BOG</t>
  </si>
  <si>
    <t>BAQ-MAO-BAQ</t>
  </si>
  <si>
    <t>CLO-UIO-CLO</t>
  </si>
  <si>
    <t>BOG-CCP-BOG</t>
  </si>
  <si>
    <t>CLO-VVI-CLO</t>
  </si>
  <si>
    <t>BUE-CLO-BUE</t>
  </si>
  <si>
    <t>CTG-IGR-CTG</t>
  </si>
  <si>
    <t>BAQ-MAR-BAQ</t>
  </si>
  <si>
    <t>CTG-MAR-CTG</t>
  </si>
  <si>
    <t>ARI-CLO-ARI</t>
  </si>
  <si>
    <t>CTG-RBR-CTG</t>
  </si>
  <si>
    <t>CCS-PEI-CCS</t>
  </si>
  <si>
    <t>CUC-LTX-CUC</t>
  </si>
  <si>
    <t>CLO-COR-CLO</t>
  </si>
  <si>
    <t>LET-RBR-LET</t>
  </si>
  <si>
    <t>BOG-CNF-BOG</t>
  </si>
  <si>
    <t>MAR-MDE-MAR</t>
  </si>
  <si>
    <t>MDE-MEC-MDE</t>
  </si>
  <si>
    <t>MAR-RCH-MAR</t>
  </si>
  <si>
    <t>MDE-SCL-MDE</t>
  </si>
  <si>
    <t>BAQ-LSP-BAQ</t>
  </si>
  <si>
    <t>ASU-BOG-ASU</t>
  </si>
  <si>
    <t>MDE-VLN-MDE</t>
  </si>
  <si>
    <t>BOG-FOR-BOG</t>
  </si>
  <si>
    <t>CLO-MVD-CLO</t>
  </si>
  <si>
    <t>ATL-CTG-ATL</t>
  </si>
  <si>
    <t>CTG-YYZ-CTG</t>
  </si>
  <si>
    <t>CTG-SAV-CTG</t>
  </si>
  <si>
    <t>CTG-JAX-CTG</t>
  </si>
  <si>
    <t>BOG-BOS-BOG</t>
  </si>
  <si>
    <t>CTG-YUL-CTG</t>
  </si>
  <si>
    <t>BOG-BRO-BOG</t>
  </si>
  <si>
    <t>BOG-SAT-BOG</t>
  </si>
  <si>
    <t>BHM-CTG-BHM</t>
  </si>
  <si>
    <t>CTG-OPF-CTG</t>
  </si>
  <si>
    <t>AEX-BOG-AEX</t>
  </si>
  <si>
    <t>ADZ-YWG-ADZ</t>
  </si>
  <si>
    <t>MIA-SMR-MIA</t>
  </si>
  <si>
    <t>ADZ-YUL-ADZ</t>
  </si>
  <si>
    <t>BOG-ORD-BOG</t>
  </si>
  <si>
    <t>BUD-CTG-BUD</t>
  </si>
  <si>
    <t>CTG-LIS-CTG</t>
  </si>
  <si>
    <t>BAQ-LEU-BAQ</t>
  </si>
  <si>
    <t>CDG-CTG-CDG</t>
  </si>
  <si>
    <t>CTG-FPO-CTG</t>
  </si>
  <si>
    <t>CTG-LIR-CTG</t>
  </si>
  <si>
    <t>BCN-CLO-BCN</t>
  </si>
  <si>
    <t>BOG-ISL-BOG</t>
  </si>
  <si>
    <t>BAQ-BUD-BAQ</t>
  </si>
  <si>
    <t>BOG-MXP-BOG</t>
  </si>
  <si>
    <t>AUA-BOG-AUA</t>
  </si>
  <si>
    <t>BOG-SJU-BOG</t>
  </si>
  <si>
    <t>AUA-RCH-AUA</t>
  </si>
  <si>
    <t>CUR-MDE-CUR</t>
  </si>
  <si>
    <t>MDE-SJU-MDE</t>
  </si>
  <si>
    <t>AUA-MDE-AUA</t>
  </si>
  <si>
    <t>MDE-POS-MDE</t>
  </si>
  <si>
    <t>CLO-CUR-CLO</t>
  </si>
  <si>
    <t>HAV-MDE-HAV</t>
  </si>
  <si>
    <t>CENTRO AMERICA</t>
  </si>
  <si>
    <t>SURAMERICA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</si>
</sst>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18"/>
      <name val="Arial"/>
      <family val="2"/>
    </font>
    <font>
      <b/>
      <sz val="18"/>
      <color indexed="18"/>
      <name val="Arial"/>
      <family val="2"/>
    </font>
    <font>
      <b/>
      <sz val="19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14"/>
      <color theme="3" tint="-0.249977111117893"/>
      <name val="Arial"/>
      <family val="2"/>
    </font>
    <font>
      <b/>
      <sz val="18"/>
      <color theme="3" tint="-0.249977111117893"/>
      <name val="Arial"/>
      <family val="2"/>
    </font>
    <font>
      <b/>
      <sz val="19"/>
      <color theme="2"/>
      <name val="Arial"/>
      <family val="2"/>
    </font>
    <font>
      <b/>
      <sz val="18"/>
      <color theme="2"/>
      <name val="Arial"/>
      <family val="2"/>
    </font>
    <font>
      <b/>
      <sz val="16"/>
      <color theme="2"/>
      <name val="Arial"/>
      <family val="2"/>
    </font>
    <font>
      <b/>
      <sz val="15"/>
      <color indexed="18"/>
      <name val="Arial"/>
      <family val="2"/>
    </font>
    <font>
      <sz val="14"/>
      <color indexed="18"/>
      <name val="Arial"/>
      <family val="2"/>
    </font>
    <font>
      <b/>
      <sz val="13"/>
      <color indexed="18"/>
      <name val="Arial"/>
      <family val="2"/>
    </font>
    <font>
      <u/>
      <sz val="10"/>
      <color indexed="12"/>
      <name val="Courier"/>
      <family val="3"/>
    </font>
    <font>
      <u/>
      <sz val="12"/>
      <color indexed="18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sz val="12"/>
      <color indexed="18"/>
      <name val="Arial"/>
      <family val="2"/>
    </font>
    <font>
      <u/>
      <sz val="12"/>
      <color indexed="12"/>
      <name val="Arial"/>
      <family val="2"/>
    </font>
    <font>
      <b/>
      <sz val="12"/>
      <color indexed="12"/>
      <name val="Arial"/>
      <family val="2"/>
    </font>
    <font>
      <sz val="11"/>
      <color indexed="18"/>
      <name val="Arial"/>
      <family val="2"/>
    </font>
    <font>
      <sz val="10"/>
      <color indexed="81"/>
      <name val="Arial"/>
      <family val="2"/>
    </font>
    <font>
      <sz val="8"/>
      <color indexed="81"/>
      <name val="Tahoma"/>
      <family val="2"/>
    </font>
    <font>
      <sz val="10"/>
      <color rgb="FF002060"/>
      <name val="Arial"/>
      <family val="2"/>
    </font>
    <font>
      <b/>
      <sz val="24"/>
      <color rgb="FF002060"/>
      <name val="Arial"/>
      <family val="2"/>
    </font>
    <font>
      <b/>
      <sz val="19"/>
      <color rgb="FF002060"/>
      <name val="Arial"/>
      <family val="2"/>
    </font>
    <font>
      <u/>
      <sz val="12"/>
      <color rgb="FF002060"/>
      <name val="Arial"/>
      <family val="2"/>
    </font>
    <font>
      <b/>
      <sz val="20"/>
      <color rgb="FF002060"/>
      <name val="Arial"/>
      <family val="2"/>
    </font>
    <font>
      <b/>
      <sz val="18"/>
      <color rgb="FF002060"/>
      <name val="Arial"/>
      <family val="2"/>
    </font>
    <font>
      <sz val="10"/>
      <name val="Courier"/>
      <family val="3"/>
    </font>
    <font>
      <b/>
      <u/>
      <sz val="20"/>
      <color theme="5" tint="-0.499984740745262"/>
      <name val="Century Gothic"/>
      <family val="2"/>
    </font>
    <font>
      <sz val="10"/>
      <color rgb="FF002060"/>
      <name val="Century Gothic"/>
      <family val="2"/>
    </font>
    <font>
      <b/>
      <sz val="12"/>
      <color rgb="FF002060"/>
      <name val="Century Gothic"/>
      <family val="2"/>
    </font>
    <font>
      <sz val="12"/>
      <color rgb="FF002060"/>
      <name val="Century Gothic"/>
      <family val="2"/>
    </font>
    <font>
      <sz val="11"/>
      <color rgb="FF002060"/>
      <name val="Century Gothic"/>
      <family val="2"/>
    </font>
    <font>
      <sz val="13"/>
      <color rgb="FF002060"/>
      <name val="Century Gothic"/>
      <family val="2"/>
    </font>
    <font>
      <b/>
      <u/>
      <sz val="18"/>
      <color theme="5" tint="-0.499984740745262"/>
      <name val="Century Gothic"/>
      <family val="2"/>
    </font>
    <font>
      <b/>
      <sz val="13"/>
      <color indexed="56"/>
      <name val="Century Gothic"/>
      <family val="2"/>
    </font>
    <font>
      <sz val="13"/>
      <color indexed="56"/>
      <name val="Century Gothic"/>
      <family val="2"/>
    </font>
    <font>
      <sz val="10"/>
      <name val="Century Gothic"/>
      <family val="2"/>
    </font>
    <font>
      <u/>
      <sz val="10"/>
      <color indexed="12"/>
      <name val="MS Sans Serif"/>
      <family val="2"/>
    </font>
    <font>
      <sz val="11"/>
      <color indexed="48"/>
      <name val="Arial"/>
      <family val="2"/>
    </font>
    <font>
      <b/>
      <sz val="9"/>
      <name val="Century Gothic"/>
      <family val="2"/>
    </font>
    <font>
      <b/>
      <sz val="15"/>
      <name val="Century Gothic"/>
      <family val="2"/>
    </font>
    <font>
      <b/>
      <sz val="14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sz val="1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sz val="10"/>
      <color rgb="FF0033CC"/>
      <name val="Century Gothic"/>
      <family val="2"/>
    </font>
    <font>
      <sz val="10"/>
      <color rgb="FF0070C0"/>
      <name val="Century Gothic"/>
      <family val="2"/>
    </font>
    <font>
      <b/>
      <sz val="10"/>
      <color theme="6" tint="-0.499984740745262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rgb="FF0070C0"/>
      <name val="Century Gothic"/>
      <family val="2"/>
    </font>
    <font>
      <sz val="10"/>
      <name val="MS Sans Serif"/>
      <family val="2"/>
    </font>
    <font>
      <b/>
      <sz val="13"/>
      <name val="Century Gothic"/>
      <family val="2"/>
    </font>
    <font>
      <sz val="13"/>
      <name val="Century Gothic"/>
      <family val="2"/>
    </font>
    <font>
      <b/>
      <i/>
      <sz val="11"/>
      <name val="Century Gothic"/>
      <family val="2"/>
    </font>
    <font>
      <b/>
      <i/>
      <sz val="10"/>
      <name val="Century Gothic"/>
      <family val="2"/>
    </font>
    <font>
      <sz val="11"/>
      <color indexed="12"/>
      <name val="Century Gothic"/>
      <family val="2"/>
    </font>
    <font>
      <b/>
      <sz val="10"/>
      <color indexed="12"/>
      <name val="Century Gothic"/>
      <family val="2"/>
    </font>
    <font>
      <u/>
      <sz val="12"/>
      <color indexed="48"/>
      <name val="Arial"/>
      <family val="2"/>
    </font>
    <font>
      <sz val="14"/>
      <name val="Century Gothic"/>
      <family val="2"/>
    </font>
    <font>
      <sz val="12"/>
      <color indexed="12"/>
      <name val="Century Gothic"/>
      <family val="2"/>
    </font>
    <font>
      <b/>
      <sz val="16"/>
      <name val="Century Gothic"/>
      <family val="2"/>
    </font>
    <font>
      <sz val="15"/>
      <name val="Century Gothic"/>
      <family val="2"/>
    </font>
    <font>
      <b/>
      <i/>
      <sz val="13"/>
      <name val="Century Gothic"/>
      <family val="2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</fills>
  <borders count="14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theme="0" tint="-0.24994659260841701"/>
      </bottom>
      <diagonal/>
    </border>
    <border>
      <left/>
      <right style="thick">
        <color indexed="64"/>
      </right>
      <top style="thick">
        <color indexed="64"/>
      </top>
      <bottom style="medium">
        <color theme="0" tint="-0.24994659260841701"/>
      </bottom>
      <diagonal/>
    </border>
    <border>
      <left style="thick">
        <color indexed="64"/>
      </left>
      <right style="medium">
        <color indexed="64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ck">
        <color indexed="64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ck">
        <color indexed="64"/>
      </left>
      <right style="medium">
        <color indexed="64"/>
      </right>
      <top style="medium">
        <color theme="0" tint="-0.24994659260841701"/>
      </top>
      <bottom style="thick">
        <color indexed="64"/>
      </bottom>
      <diagonal/>
    </border>
    <border>
      <left/>
      <right style="thick">
        <color indexed="64"/>
      </right>
      <top style="medium">
        <color theme="0" tint="-0.24994659260841701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/>
      <right style="medium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theme="0" tint="-0.14996795556505021"/>
      </bottom>
      <diagonal/>
    </border>
    <border>
      <left/>
      <right style="medium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double">
        <color indexed="64"/>
      </top>
      <bottom style="thin">
        <color theme="0" tint="-0.14996795556505021"/>
      </bottom>
      <diagonal/>
    </border>
    <border>
      <left style="thick">
        <color indexed="64"/>
      </left>
      <right style="thick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ck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indexed="64"/>
      </left>
      <right style="thick">
        <color indexed="64"/>
      </right>
      <top style="thin">
        <color theme="0" tint="-0.14996795556505021"/>
      </top>
      <bottom style="thick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thick">
        <color indexed="64"/>
      </bottom>
      <diagonal/>
    </border>
    <border>
      <left/>
      <right style="medium">
        <color indexed="64"/>
      </right>
      <top style="thin">
        <color theme="0" tint="-0.14996795556505021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theme="0" tint="-0.14996795556505021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theme="0" tint="-0.14996795556505021"/>
      </top>
      <bottom style="thick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2" fillId="0" borderId="0"/>
    <xf numFmtId="37" fontId="31" fillId="0" borderId="0"/>
    <xf numFmtId="37" fontId="31" fillId="0" borderId="0"/>
    <xf numFmtId="0" fontId="42" fillId="0" borderId="0" applyNumberFormat="0" applyFill="0" applyBorder="0" applyAlignment="0" applyProtection="0"/>
    <xf numFmtId="37" fontId="31" fillId="0" borderId="0"/>
    <xf numFmtId="0" fontId="61" fillId="0" borderId="0"/>
    <xf numFmtId="9" fontId="74" fillId="0" borderId="0" applyFont="0" applyFill="0" applyBorder="0" applyAlignment="0" applyProtection="0"/>
  </cellStyleXfs>
  <cellXfs count="432">
    <xf numFmtId="0" fontId="0" fillId="0" borderId="0" xfId="0"/>
    <xf numFmtId="0" fontId="3" fillId="0" borderId="0" xfId="2" applyFont="1"/>
    <xf numFmtId="0" fontId="4" fillId="0" borderId="0" xfId="2" applyFont="1"/>
    <xf numFmtId="0" fontId="4" fillId="2" borderId="1" xfId="2" applyFont="1" applyFill="1" applyBorder="1"/>
    <xf numFmtId="0" fontId="3" fillId="2" borderId="2" xfId="2" applyFont="1" applyFill="1" applyBorder="1"/>
    <xf numFmtId="0" fontId="5" fillId="2" borderId="3" xfId="2" applyFont="1" applyFill="1" applyBorder="1"/>
    <xf numFmtId="0" fontId="3" fillId="2" borderId="4" xfId="2" applyFont="1" applyFill="1" applyBorder="1"/>
    <xf numFmtId="0" fontId="6" fillId="2" borderId="3" xfId="2" applyFont="1" applyFill="1" applyBorder="1"/>
    <xf numFmtId="0" fontId="7" fillId="2" borderId="3" xfId="2" applyFont="1" applyFill="1" applyBorder="1"/>
    <xf numFmtId="0" fontId="8" fillId="2" borderId="3" xfId="2" applyFont="1" applyFill="1" applyBorder="1"/>
    <xf numFmtId="0" fontId="4" fillId="2" borderId="3" xfId="2" applyFont="1" applyFill="1" applyBorder="1"/>
    <xf numFmtId="17" fontId="3" fillId="0" borderId="0" xfId="2" applyNumberFormat="1" applyFont="1"/>
    <xf numFmtId="0" fontId="3" fillId="4" borderId="7" xfId="2" applyFont="1" applyFill="1" applyBorder="1"/>
    <xf numFmtId="0" fontId="3" fillId="4" borderId="8" xfId="2" applyFont="1" applyFill="1" applyBorder="1"/>
    <xf numFmtId="0" fontId="14" fillId="5" borderId="9" xfId="2" applyFont="1" applyFill="1" applyBorder="1"/>
    <xf numFmtId="0" fontId="16" fillId="5" borderId="10" xfId="1" applyFont="1" applyFill="1" applyBorder="1" applyAlignment="1">
      <alignment horizontal="left" indent="1"/>
    </xf>
    <xf numFmtId="0" fontId="17" fillId="6" borderId="11" xfId="2" applyFont="1" applyFill="1" applyBorder="1"/>
    <xf numFmtId="0" fontId="18" fillId="6" borderId="12" xfId="1" applyFont="1" applyFill="1" applyBorder="1" applyAlignment="1">
      <alignment horizontal="left" indent="1"/>
    </xf>
    <xf numFmtId="0" fontId="17" fillId="7" borderId="13" xfId="2" applyFont="1" applyFill="1" applyBorder="1"/>
    <xf numFmtId="0" fontId="18" fillId="7" borderId="14" xfId="1" applyFont="1" applyFill="1" applyBorder="1" applyAlignment="1">
      <alignment horizontal="left" indent="1"/>
    </xf>
    <xf numFmtId="0" fontId="17" fillId="6" borderId="13" xfId="2" applyFont="1" applyFill="1" applyBorder="1"/>
    <xf numFmtId="0" fontId="18" fillId="6" borderId="14" xfId="3" applyFont="1" applyFill="1" applyBorder="1" applyAlignment="1" applyProtection="1">
      <alignment horizontal="left" indent="1"/>
    </xf>
    <xf numFmtId="0" fontId="18" fillId="7" borderId="14" xfId="3" applyFont="1" applyFill="1" applyBorder="1" applyAlignment="1" applyProtection="1">
      <alignment horizontal="left" indent="1"/>
    </xf>
    <xf numFmtId="0" fontId="17" fillId="7" borderId="15" xfId="2" applyFont="1" applyFill="1" applyBorder="1"/>
    <xf numFmtId="0" fontId="18" fillId="7" borderId="16" xfId="3" applyFont="1" applyFill="1" applyBorder="1" applyAlignment="1" applyProtection="1">
      <alignment horizontal="left" indent="1"/>
    </xf>
    <xf numFmtId="0" fontId="19" fillId="0" borderId="17" xfId="2" applyFont="1" applyBorder="1"/>
    <xf numFmtId="0" fontId="20" fillId="0" borderId="18" xfId="4" applyFont="1" applyBorder="1" applyAlignment="1" applyProtection="1">
      <alignment horizontal="left" indent="1"/>
    </xf>
    <xf numFmtId="0" fontId="17" fillId="8" borderId="11" xfId="2" applyFont="1" applyFill="1" applyBorder="1"/>
    <xf numFmtId="0" fontId="18" fillId="8" borderId="12" xfId="1" applyFont="1" applyFill="1" applyBorder="1" applyAlignment="1">
      <alignment horizontal="left" indent="1"/>
    </xf>
    <xf numFmtId="0" fontId="17" fillId="4" borderId="13" xfId="2" applyFont="1" applyFill="1" applyBorder="1"/>
    <xf numFmtId="0" fontId="18" fillId="4" borderId="14" xfId="1" applyFont="1" applyFill="1" applyBorder="1" applyAlignment="1">
      <alignment horizontal="left" indent="1"/>
    </xf>
    <xf numFmtId="0" fontId="18" fillId="4" borderId="14" xfId="3" applyFont="1" applyFill="1" applyBorder="1" applyAlignment="1" applyProtection="1">
      <alignment horizontal="left" indent="1"/>
    </xf>
    <xf numFmtId="0" fontId="17" fillId="6" borderId="15" xfId="2" applyFont="1" applyFill="1" applyBorder="1"/>
    <xf numFmtId="0" fontId="18" fillId="6" borderId="16" xfId="3" applyFont="1" applyFill="1" applyBorder="1" applyAlignment="1" applyProtection="1">
      <alignment horizontal="left" indent="1"/>
    </xf>
    <xf numFmtId="0" fontId="19" fillId="0" borderId="0" xfId="2" applyFont="1"/>
    <xf numFmtId="0" fontId="21" fillId="0" borderId="0" xfId="2" applyFont="1"/>
    <xf numFmtId="0" fontId="22" fillId="0" borderId="0" xfId="2" applyFont="1"/>
    <xf numFmtId="0" fontId="18" fillId="0" borderId="0" xfId="4" applyFont="1" applyAlignment="1" applyProtection="1"/>
    <xf numFmtId="0" fontId="25" fillId="9" borderId="19" xfId="5" applyFont="1" applyFill="1" applyBorder="1"/>
    <xf numFmtId="0" fontId="25" fillId="9" borderId="0" xfId="5" applyFont="1" applyFill="1"/>
    <xf numFmtId="0" fontId="26" fillId="9" borderId="20" xfId="5" applyFont="1" applyFill="1" applyBorder="1"/>
    <xf numFmtId="0" fontId="27" fillId="9" borderId="21" xfId="5" applyFont="1" applyFill="1" applyBorder="1"/>
    <xf numFmtId="0" fontId="29" fillId="9" borderId="20" xfId="5" applyFont="1" applyFill="1" applyBorder="1"/>
    <xf numFmtId="0" fontId="30" fillId="9" borderId="21" xfId="5" applyFont="1" applyFill="1" applyBorder="1"/>
    <xf numFmtId="37" fontId="32" fillId="9" borderId="0" xfId="6" applyFont="1" applyFill="1"/>
    <xf numFmtId="37" fontId="33" fillId="9" borderId="0" xfId="6" applyFont="1" applyFill="1"/>
    <xf numFmtId="37" fontId="34" fillId="9" borderId="0" xfId="6" applyFont="1" applyFill="1"/>
    <xf numFmtId="37" fontId="35" fillId="9" borderId="0" xfId="6" applyFont="1" applyFill="1" applyAlignment="1">
      <alignment horizontal="left" indent="1"/>
    </xf>
    <xf numFmtId="37" fontId="36" fillId="9" borderId="0" xfId="6" applyFont="1" applyFill="1"/>
    <xf numFmtId="2" fontId="36" fillId="9" borderId="0" xfId="6" applyNumberFormat="1" applyFont="1" applyFill="1"/>
    <xf numFmtId="37" fontId="37" fillId="9" borderId="0" xfId="6" applyFont="1" applyFill="1" applyAlignment="1">
      <alignment horizontal="left" indent="1"/>
    </xf>
    <xf numFmtId="37" fontId="38" fillId="9" borderId="0" xfId="6" applyFont="1" applyFill="1"/>
    <xf numFmtId="37" fontId="37" fillId="9" borderId="0" xfId="6" applyFont="1" applyFill="1" applyAlignment="1">
      <alignment horizontal="left" indent="2"/>
    </xf>
    <xf numFmtId="37" fontId="41" fillId="0" borderId="0" xfId="7" applyFont="1"/>
    <xf numFmtId="37" fontId="47" fillId="10" borderId="24" xfId="7" applyFont="1" applyFill="1" applyBorder="1" applyAlignment="1">
      <alignment horizontal="centerContinuous"/>
    </xf>
    <xf numFmtId="37" fontId="47" fillId="10" borderId="25" xfId="7" applyFont="1" applyFill="1" applyBorder="1" applyAlignment="1">
      <alignment horizontal="centerContinuous"/>
    </xf>
    <xf numFmtId="37" fontId="47" fillId="10" borderId="26" xfId="7" applyFont="1" applyFill="1" applyBorder="1" applyAlignment="1">
      <alignment horizontal="centerContinuous"/>
    </xf>
    <xf numFmtId="37" fontId="47" fillId="10" borderId="29" xfId="7" applyFont="1" applyFill="1" applyBorder="1"/>
    <xf numFmtId="37" fontId="47" fillId="10" borderId="30" xfId="7" applyFont="1" applyFill="1" applyBorder="1"/>
    <xf numFmtId="37" fontId="47" fillId="10" borderId="31" xfId="7" applyFont="1" applyFill="1" applyBorder="1"/>
    <xf numFmtId="37" fontId="49" fillId="10" borderId="29" xfId="7" applyFont="1" applyFill="1" applyBorder="1" applyAlignment="1">
      <alignment horizontal="center" vertical="center"/>
    </xf>
    <xf numFmtId="37" fontId="49" fillId="10" borderId="31" xfId="7" applyFont="1" applyFill="1" applyBorder="1" applyAlignment="1">
      <alignment horizontal="center" vertical="center"/>
    </xf>
    <xf numFmtId="37" fontId="50" fillId="10" borderId="32" xfId="7" applyFont="1" applyFill="1" applyBorder="1" applyAlignment="1">
      <alignment horizontal="center" vertical="center" wrapText="1"/>
    </xf>
    <xf numFmtId="37" fontId="50" fillId="10" borderId="33" xfId="7" applyFont="1" applyFill="1" applyBorder="1" applyAlignment="1">
      <alignment horizontal="center" vertical="center" wrapText="1"/>
    </xf>
    <xf numFmtId="37" fontId="50" fillId="10" borderId="34" xfId="7" applyFont="1" applyFill="1" applyBorder="1" applyAlignment="1">
      <alignment horizontal="center" vertical="center" wrapText="1"/>
    </xf>
    <xf numFmtId="37" fontId="49" fillId="6" borderId="27" xfId="7" applyFont="1" applyFill="1" applyBorder="1"/>
    <xf numFmtId="37" fontId="49" fillId="6" borderId="0" xfId="7" applyFont="1" applyFill="1"/>
    <xf numFmtId="37" fontId="51" fillId="6" borderId="35" xfId="7" applyFont="1" applyFill="1" applyBorder="1"/>
    <xf numFmtId="37" fontId="51" fillId="6" borderId="36" xfId="7" applyFont="1" applyFill="1" applyBorder="1"/>
    <xf numFmtId="37" fontId="51" fillId="6" borderId="26" xfId="7" applyFont="1" applyFill="1" applyBorder="1"/>
    <xf numFmtId="37" fontId="51" fillId="6" borderId="37" xfId="7" applyFont="1" applyFill="1" applyBorder="1"/>
    <xf numFmtId="37" fontId="49" fillId="6" borderId="0" xfId="7" applyFont="1" applyFill="1" applyAlignment="1">
      <alignment horizontal="left"/>
    </xf>
    <xf numFmtId="37" fontId="51" fillId="6" borderId="38" xfId="7" applyFont="1" applyFill="1" applyBorder="1" applyAlignment="1">
      <alignment horizontal="right"/>
    </xf>
    <xf numFmtId="3" fontId="51" fillId="6" borderId="39" xfId="7" applyNumberFormat="1" applyFont="1" applyFill="1" applyBorder="1" applyAlignment="1">
      <alignment horizontal="center"/>
    </xf>
    <xf numFmtId="10" fontId="51" fillId="6" borderId="28" xfId="7" applyNumberFormat="1" applyFont="1" applyFill="1" applyBorder="1" applyAlignment="1">
      <alignment horizontal="center"/>
    </xf>
    <xf numFmtId="37" fontId="51" fillId="6" borderId="38" xfId="7" applyFont="1" applyFill="1" applyBorder="1"/>
    <xf numFmtId="3" fontId="51" fillId="6" borderId="39" xfId="7" applyNumberFormat="1" applyFont="1" applyFill="1" applyBorder="1" applyAlignment="1">
      <alignment horizontal="right" indent="1"/>
    </xf>
    <xf numFmtId="10" fontId="51" fillId="6" borderId="40" xfId="7" applyNumberFormat="1" applyFont="1" applyFill="1" applyBorder="1" applyAlignment="1">
      <alignment horizontal="center" vertical="center"/>
    </xf>
    <xf numFmtId="37" fontId="51" fillId="6" borderId="27" xfId="7" applyFont="1" applyFill="1" applyBorder="1"/>
    <xf numFmtId="37" fontId="51" fillId="6" borderId="39" xfId="7" applyFont="1" applyFill="1" applyBorder="1" applyAlignment="1">
      <alignment horizontal="right"/>
    </xf>
    <xf numFmtId="10" fontId="47" fillId="6" borderId="40" xfId="7" applyNumberFormat="1" applyFont="1" applyFill="1" applyBorder="1" applyAlignment="1">
      <alignment horizontal="center" vertical="center"/>
    </xf>
    <xf numFmtId="37" fontId="51" fillId="6" borderId="27" xfId="7" applyFont="1" applyFill="1" applyBorder="1" applyAlignment="1">
      <alignment horizontal="right"/>
    </xf>
    <xf numFmtId="37" fontId="49" fillId="6" borderId="41" xfId="7" applyFont="1" applyFill="1" applyBorder="1" applyAlignment="1">
      <alignment horizontal="center"/>
    </xf>
    <xf numFmtId="37" fontId="49" fillId="6" borderId="42" xfId="7" applyFont="1" applyFill="1" applyBorder="1" applyAlignment="1">
      <alignment horizontal="left"/>
    </xf>
    <xf numFmtId="37" fontId="51" fillId="6" borderId="43" xfId="7" applyFont="1" applyFill="1" applyBorder="1" applyAlignment="1">
      <alignment horizontal="right"/>
    </xf>
    <xf numFmtId="37" fontId="51" fillId="6" borderId="44" xfId="7" applyFont="1" applyFill="1" applyBorder="1" applyAlignment="1">
      <alignment horizontal="center"/>
    </xf>
    <xf numFmtId="10" fontId="51" fillId="6" borderId="45" xfId="7" applyNumberFormat="1" applyFont="1" applyFill="1" applyBorder="1" applyAlignment="1">
      <alignment horizontal="center"/>
    </xf>
    <xf numFmtId="37" fontId="51" fillId="6" borderId="43" xfId="7" applyFont="1" applyFill="1" applyBorder="1"/>
    <xf numFmtId="3" fontId="51" fillId="6" borderId="44" xfId="7" applyNumberFormat="1" applyFont="1" applyFill="1" applyBorder="1" applyAlignment="1">
      <alignment horizontal="right" indent="1"/>
    </xf>
    <xf numFmtId="37" fontId="51" fillId="6" borderId="46" xfId="7" applyFont="1" applyFill="1" applyBorder="1" applyAlignment="1">
      <alignment horizontal="right" indent="1"/>
    </xf>
    <xf numFmtId="37" fontId="51" fillId="6" borderId="41" xfId="7" applyFont="1" applyFill="1" applyBorder="1"/>
    <xf numFmtId="37" fontId="51" fillId="6" borderId="44" xfId="7" applyFont="1" applyFill="1" applyBorder="1" applyAlignment="1">
      <alignment horizontal="right"/>
    </xf>
    <xf numFmtId="37" fontId="47" fillId="6" borderId="46" xfId="7" applyFont="1" applyFill="1" applyBorder="1" applyAlignment="1">
      <alignment horizontal="right" indent="1"/>
    </xf>
    <xf numFmtId="37" fontId="49" fillId="6" borderId="47" xfId="7" applyFont="1" applyFill="1" applyBorder="1" applyAlignment="1">
      <alignment vertical="center"/>
    </xf>
    <xf numFmtId="37" fontId="49" fillId="6" borderId="0" xfId="7" applyFont="1" applyFill="1" applyAlignment="1">
      <alignment horizontal="left" vertical="center"/>
    </xf>
    <xf numFmtId="37" fontId="51" fillId="6" borderId="38" xfId="7" applyFont="1" applyFill="1" applyBorder="1" applyAlignment="1">
      <alignment horizontal="right" vertical="center"/>
    </xf>
    <xf numFmtId="3" fontId="51" fillId="6" borderId="39" xfId="7" applyNumberFormat="1" applyFont="1" applyFill="1" applyBorder="1" applyAlignment="1">
      <alignment horizontal="center" vertical="center"/>
    </xf>
    <xf numFmtId="3" fontId="51" fillId="6" borderId="39" xfId="7" applyNumberFormat="1" applyFont="1" applyFill="1" applyBorder="1" applyAlignment="1">
      <alignment horizontal="right" vertical="center"/>
    </xf>
    <xf numFmtId="37" fontId="51" fillId="6" borderId="27" xfId="7" applyFont="1" applyFill="1" applyBorder="1" applyAlignment="1">
      <alignment horizontal="right" vertical="center"/>
    </xf>
    <xf numFmtId="37" fontId="51" fillId="6" borderId="39" xfId="7" applyFont="1" applyFill="1" applyBorder="1" applyAlignment="1">
      <alignment horizontal="right" vertical="center"/>
    </xf>
    <xf numFmtId="37" fontId="49" fillId="6" borderId="27" xfId="7" applyFont="1" applyFill="1" applyBorder="1" applyAlignment="1">
      <alignment vertical="center"/>
    </xf>
    <xf numFmtId="10" fontId="51" fillId="6" borderId="28" xfId="7" applyNumberFormat="1" applyFont="1" applyFill="1" applyBorder="1" applyAlignment="1">
      <alignment horizontal="center" vertical="center"/>
    </xf>
    <xf numFmtId="37" fontId="50" fillId="6" borderId="24" xfId="7" applyFont="1" applyFill="1" applyBorder="1" applyAlignment="1">
      <alignment horizontal="left"/>
    </xf>
    <xf numFmtId="37" fontId="50" fillId="6" borderId="26" xfId="7" applyFont="1" applyFill="1" applyBorder="1" applyAlignment="1">
      <alignment horizontal="left"/>
    </xf>
    <xf numFmtId="37" fontId="41" fillId="6" borderId="35" xfId="7" applyFont="1" applyFill="1" applyBorder="1" applyAlignment="1">
      <alignment horizontal="right" indent="1"/>
    </xf>
    <xf numFmtId="37" fontId="41" fillId="6" borderId="36" xfId="7" applyFont="1" applyFill="1" applyBorder="1" applyAlignment="1">
      <alignment horizontal="right" indent="1"/>
    </xf>
    <xf numFmtId="37" fontId="41" fillId="6" borderId="26" xfId="7" applyFont="1" applyFill="1" applyBorder="1" applyAlignment="1">
      <alignment horizontal="right" indent="1"/>
    </xf>
    <xf numFmtId="2" fontId="41" fillId="6" borderId="35" xfId="7" applyNumberFormat="1" applyFont="1" applyFill="1" applyBorder="1" applyAlignment="1">
      <alignment horizontal="right" indent="1"/>
    </xf>
    <xf numFmtId="37" fontId="50" fillId="6" borderId="27" xfId="7" applyFont="1" applyFill="1" applyBorder="1" applyAlignment="1">
      <alignment horizontal="left"/>
    </xf>
    <xf numFmtId="37" fontId="41" fillId="6" borderId="28" xfId="7" applyFont="1" applyFill="1" applyBorder="1"/>
    <xf numFmtId="37" fontId="41" fillId="6" borderId="25" xfId="7" applyFont="1" applyFill="1" applyBorder="1"/>
    <xf numFmtId="2" fontId="41" fillId="6" borderId="35" xfId="7" applyNumberFormat="1" applyFont="1" applyFill="1" applyBorder="1"/>
    <xf numFmtId="2" fontId="41" fillId="6" borderId="36" xfId="7" applyNumberFormat="1" applyFont="1" applyFill="1" applyBorder="1"/>
    <xf numFmtId="2" fontId="41" fillId="6" borderId="26" xfId="7" applyNumberFormat="1" applyFont="1" applyFill="1" applyBorder="1"/>
    <xf numFmtId="2" fontId="47" fillId="6" borderId="37" xfId="7" applyNumberFormat="1" applyFont="1" applyFill="1" applyBorder="1"/>
    <xf numFmtId="37" fontId="41" fillId="6" borderId="0" xfId="7" applyFont="1" applyFill="1"/>
    <xf numFmtId="10" fontId="51" fillId="6" borderId="28" xfId="7" applyNumberFormat="1" applyFont="1" applyFill="1" applyBorder="1" applyAlignment="1">
      <alignment horizontal="right" indent="1"/>
    </xf>
    <xf numFmtId="10" fontId="47" fillId="6" borderId="40" xfId="7" applyNumberFormat="1" applyFont="1" applyFill="1" applyBorder="1" applyAlignment="1">
      <alignment horizontal="right" indent="1"/>
    </xf>
    <xf numFmtId="37" fontId="50" fillId="6" borderId="29" xfId="7" applyFont="1" applyFill="1" applyBorder="1" applyAlignment="1">
      <alignment horizontal="left"/>
    </xf>
    <xf numFmtId="37" fontId="41" fillId="6" borderId="30" xfId="7" applyFont="1" applyFill="1" applyBorder="1"/>
    <xf numFmtId="10" fontId="51" fillId="6" borderId="31" xfId="7" applyNumberFormat="1" applyFont="1" applyFill="1" applyBorder="1" applyAlignment="1">
      <alignment horizontal="right" indent="1"/>
    </xf>
    <xf numFmtId="10" fontId="47" fillId="6" borderId="34" xfId="7" applyNumberFormat="1" applyFont="1" applyFill="1" applyBorder="1" applyAlignment="1">
      <alignment horizontal="right" indent="1"/>
    </xf>
    <xf numFmtId="37" fontId="50" fillId="6" borderId="28" xfId="7" applyFont="1" applyFill="1" applyBorder="1" applyAlignment="1">
      <alignment horizontal="left"/>
    </xf>
    <xf numFmtId="37" fontId="50" fillId="6" borderId="31" xfId="7" applyFont="1" applyFill="1" applyBorder="1"/>
    <xf numFmtId="0" fontId="41" fillId="0" borderId="0" xfId="9" applyNumberFormat="1" applyFont="1"/>
    <xf numFmtId="37" fontId="50" fillId="0" borderId="0" xfId="7" applyFont="1"/>
    <xf numFmtId="39" fontId="50" fillId="0" borderId="0" xfId="7" applyNumberFormat="1" applyFont="1"/>
    <xf numFmtId="37" fontId="52" fillId="0" borderId="0" xfId="7" applyFont="1" applyAlignment="1">
      <alignment horizontal="left"/>
    </xf>
    <xf numFmtId="37" fontId="41" fillId="0" borderId="0" xfId="7" applyFont="1" applyAlignment="1">
      <alignment horizontal="left"/>
    </xf>
    <xf numFmtId="4" fontId="41" fillId="0" borderId="0" xfId="7" applyNumberFormat="1" applyFont="1"/>
    <xf numFmtId="37" fontId="48" fillId="0" borderId="0" xfId="7" applyFont="1"/>
    <xf numFmtId="37" fontId="53" fillId="0" borderId="0" xfId="7" applyFont="1" applyAlignment="1">
      <alignment horizontal="center" vertical="center" wrapText="1"/>
    </xf>
    <xf numFmtId="37" fontId="54" fillId="0" borderId="0" xfId="7" applyFont="1"/>
    <xf numFmtId="37" fontId="55" fillId="0" borderId="0" xfId="7" applyFont="1"/>
    <xf numFmtId="37" fontId="56" fillId="0" borderId="0" xfId="7" applyFont="1"/>
    <xf numFmtId="37" fontId="57" fillId="6" borderId="0" xfId="7" applyFont="1" applyFill="1" applyAlignment="1">
      <alignment horizontal="left"/>
    </xf>
    <xf numFmtId="37" fontId="58" fillId="6" borderId="38" xfId="7" applyFont="1" applyFill="1" applyBorder="1" applyAlignment="1">
      <alignment horizontal="right"/>
    </xf>
    <xf numFmtId="3" fontId="58" fillId="6" borderId="39" xfId="7" applyNumberFormat="1" applyFont="1" applyFill="1" applyBorder="1" applyAlignment="1">
      <alignment horizontal="center"/>
    </xf>
    <xf numFmtId="10" fontId="58" fillId="6" borderId="28" xfId="7" applyNumberFormat="1" applyFont="1" applyFill="1" applyBorder="1" applyAlignment="1">
      <alignment horizontal="center"/>
    </xf>
    <xf numFmtId="3" fontId="58" fillId="6" borderId="39" xfId="7" applyNumberFormat="1" applyFont="1" applyFill="1" applyBorder="1" applyAlignment="1">
      <alignment horizontal="right" indent="1"/>
    </xf>
    <xf numFmtId="10" fontId="58" fillId="6" borderId="40" xfId="7" applyNumberFormat="1" applyFont="1" applyFill="1" applyBorder="1" applyAlignment="1">
      <alignment horizontal="center" vertical="center"/>
    </xf>
    <xf numFmtId="37" fontId="58" fillId="6" borderId="27" xfId="7" applyFont="1" applyFill="1" applyBorder="1" applyAlignment="1">
      <alignment horizontal="right"/>
    </xf>
    <xf numFmtId="37" fontId="58" fillId="6" borderId="39" xfId="7" applyFont="1" applyFill="1" applyBorder="1" applyAlignment="1">
      <alignment horizontal="right"/>
    </xf>
    <xf numFmtId="10" fontId="59" fillId="6" borderId="40" xfId="7" applyNumberFormat="1" applyFont="1" applyFill="1" applyBorder="1" applyAlignment="1">
      <alignment horizontal="center" vertical="center"/>
    </xf>
    <xf numFmtId="37" fontId="60" fillId="0" borderId="0" xfId="7" applyFont="1"/>
    <xf numFmtId="37" fontId="49" fillId="6" borderId="27" xfId="7" applyFont="1" applyFill="1" applyBorder="1" applyAlignment="1">
      <alignment horizontal="center" vertical="center"/>
    </xf>
    <xf numFmtId="37" fontId="41" fillId="0" borderId="0" xfId="7" applyFont="1" applyAlignment="1">
      <alignment vertical="center"/>
    </xf>
    <xf numFmtId="10" fontId="49" fillId="6" borderId="28" xfId="7" applyNumberFormat="1" applyFont="1" applyFill="1" applyBorder="1" applyAlignment="1">
      <alignment horizontal="center" vertical="center"/>
    </xf>
    <xf numFmtId="0" fontId="41" fillId="0" borderId="0" xfId="10" applyFont="1"/>
    <xf numFmtId="1" fontId="51" fillId="0" borderId="0" xfId="10" applyNumberFormat="1" applyFont="1" applyAlignment="1">
      <alignment horizontal="center" vertical="center" wrapText="1"/>
    </xf>
    <xf numFmtId="49" fontId="50" fillId="10" borderId="66" xfId="10" applyNumberFormat="1" applyFont="1" applyFill="1" applyBorder="1" applyAlignment="1">
      <alignment horizontal="center" vertical="center" wrapText="1"/>
    </xf>
    <xf numFmtId="1" fontId="50" fillId="10" borderId="67" xfId="10" applyNumberFormat="1" applyFont="1" applyFill="1" applyBorder="1" applyAlignment="1">
      <alignment horizontal="center" vertical="center" wrapText="1"/>
    </xf>
    <xf numFmtId="49" fontId="50" fillId="10" borderId="68" xfId="10" applyNumberFormat="1" applyFont="1" applyFill="1" applyBorder="1" applyAlignment="1">
      <alignment horizontal="center" vertical="center" wrapText="1"/>
    </xf>
    <xf numFmtId="49" fontId="50" fillId="10" borderId="69" xfId="10" applyNumberFormat="1" applyFont="1" applyFill="1" applyBorder="1" applyAlignment="1">
      <alignment horizontal="center" vertical="center" wrapText="1"/>
    </xf>
    <xf numFmtId="49" fontId="65" fillId="10" borderId="70" xfId="10" applyNumberFormat="1" applyFont="1" applyFill="1" applyBorder="1" applyAlignment="1">
      <alignment horizontal="center" vertical="center" wrapText="1"/>
    </xf>
    <xf numFmtId="49" fontId="50" fillId="10" borderId="71" xfId="10" applyNumberFormat="1" applyFont="1" applyFill="1" applyBorder="1" applyAlignment="1">
      <alignment horizontal="center" vertical="center" wrapText="1"/>
    </xf>
    <xf numFmtId="49" fontId="50" fillId="10" borderId="72" xfId="10" applyNumberFormat="1" applyFont="1" applyFill="1" applyBorder="1" applyAlignment="1">
      <alignment horizontal="center" vertical="center" wrapText="1"/>
    </xf>
    <xf numFmtId="49" fontId="65" fillId="10" borderId="73" xfId="10" applyNumberFormat="1" applyFont="1" applyFill="1" applyBorder="1" applyAlignment="1">
      <alignment horizontal="center" vertical="center" wrapText="1"/>
    </xf>
    <xf numFmtId="49" fontId="50" fillId="10" borderId="74" xfId="10" applyNumberFormat="1" applyFont="1" applyFill="1" applyBorder="1" applyAlignment="1">
      <alignment horizontal="center" vertical="center" wrapText="1"/>
    </xf>
    <xf numFmtId="49" fontId="50" fillId="10" borderId="75" xfId="10" applyNumberFormat="1" applyFont="1" applyFill="1" applyBorder="1" applyAlignment="1">
      <alignment horizontal="center" vertical="center" wrapText="1"/>
    </xf>
    <xf numFmtId="1" fontId="41" fillId="0" borderId="0" xfId="10" applyNumberFormat="1" applyFont="1" applyAlignment="1">
      <alignment horizontal="center" vertical="center" wrapText="1"/>
    </xf>
    <xf numFmtId="0" fontId="66" fillId="7" borderId="76" xfId="10" applyFont="1" applyFill="1" applyBorder="1" applyAlignment="1">
      <alignment vertical="center"/>
    </xf>
    <xf numFmtId="3" fontId="66" fillId="7" borderId="77" xfId="10" applyNumberFormat="1" applyFont="1" applyFill="1" applyBorder="1" applyAlignment="1">
      <alignment vertical="center"/>
    </xf>
    <xf numFmtId="3" fontId="66" fillId="7" borderId="78" xfId="10" applyNumberFormat="1" applyFont="1" applyFill="1" applyBorder="1" applyAlignment="1">
      <alignment vertical="center"/>
    </xf>
    <xf numFmtId="10" fontId="66" fillId="7" borderId="79" xfId="10" applyNumberFormat="1" applyFont="1" applyFill="1" applyBorder="1" applyAlignment="1">
      <alignment vertical="center"/>
    </xf>
    <xf numFmtId="3" fontId="66" fillId="7" borderId="80" xfId="10" applyNumberFormat="1" applyFont="1" applyFill="1" applyBorder="1" applyAlignment="1">
      <alignment vertical="center"/>
    </xf>
    <xf numFmtId="10" fontId="66" fillId="7" borderId="81" xfId="10" applyNumberFormat="1" applyFont="1" applyFill="1" applyBorder="1" applyAlignment="1">
      <alignment vertical="center"/>
    </xf>
    <xf numFmtId="2" fontId="66" fillId="7" borderId="82" xfId="10" applyNumberFormat="1" applyFont="1" applyFill="1" applyBorder="1" applyAlignment="1">
      <alignment vertical="center"/>
    </xf>
    <xf numFmtId="3" fontId="66" fillId="7" borderId="83" xfId="10" applyNumberFormat="1" applyFont="1" applyFill="1" applyBorder="1" applyAlignment="1">
      <alignment vertical="center"/>
    </xf>
    <xf numFmtId="10" fontId="66" fillId="7" borderId="84" xfId="10" applyNumberFormat="1" applyFont="1" applyFill="1" applyBorder="1" applyAlignment="1">
      <alignment vertical="center"/>
    </xf>
    <xf numFmtId="0" fontId="66" fillId="0" borderId="0" xfId="10" applyFont="1" applyAlignment="1">
      <alignment vertical="center"/>
    </xf>
    <xf numFmtId="0" fontId="51" fillId="6" borderId="85" xfId="10" applyFont="1" applyFill="1" applyBorder="1" applyAlignment="1">
      <alignment vertical="center"/>
    </xf>
    <xf numFmtId="3" fontId="41" fillId="6" borderId="86" xfId="10" applyNumberFormat="1" applyFont="1" applyFill="1" applyBorder="1" applyAlignment="1">
      <alignment vertical="center"/>
    </xf>
    <xf numFmtId="3" fontId="41" fillId="6" borderId="87" xfId="10" applyNumberFormat="1" applyFont="1" applyFill="1" applyBorder="1" applyAlignment="1">
      <alignment vertical="center"/>
    </xf>
    <xf numFmtId="164" fontId="50" fillId="6" borderId="88" xfId="10" applyNumberFormat="1" applyFont="1" applyFill="1" applyBorder="1" applyAlignment="1">
      <alignment vertical="center"/>
    </xf>
    <xf numFmtId="3" fontId="41" fillId="6" borderId="89" xfId="10" applyNumberFormat="1" applyFont="1" applyFill="1" applyBorder="1" applyAlignment="1">
      <alignment vertical="center"/>
    </xf>
    <xf numFmtId="10" fontId="50" fillId="6" borderId="90" xfId="10" applyNumberFormat="1" applyFont="1" applyFill="1" applyBorder="1" applyAlignment="1">
      <alignment vertical="center"/>
    </xf>
    <xf numFmtId="2" fontId="67" fillId="6" borderId="91" xfId="10" applyNumberFormat="1" applyFont="1" applyFill="1" applyBorder="1" applyAlignment="1">
      <alignment vertical="center"/>
    </xf>
    <xf numFmtId="3" fontId="41" fillId="6" borderId="92" xfId="10" applyNumberFormat="1" applyFont="1" applyFill="1" applyBorder="1" applyAlignment="1">
      <alignment vertical="center"/>
    </xf>
    <xf numFmtId="164" fontId="50" fillId="6" borderId="93" xfId="10" applyNumberFormat="1" applyFont="1" applyFill="1" applyBorder="1" applyAlignment="1">
      <alignment vertical="center"/>
    </xf>
    <xf numFmtId="0" fontId="67" fillId="0" borderId="0" xfId="10" applyFont="1"/>
    <xf numFmtId="0" fontId="51" fillId="6" borderId="94" xfId="10" applyFont="1" applyFill="1" applyBorder="1" applyAlignment="1">
      <alignment vertical="center"/>
    </xf>
    <xf numFmtId="3" fontId="41" fillId="6" borderId="95" xfId="10" applyNumberFormat="1" applyFont="1" applyFill="1" applyBorder="1" applyAlignment="1">
      <alignment vertical="center"/>
    </xf>
    <xf numFmtId="3" fontId="41" fillId="6" borderId="96" xfId="10" applyNumberFormat="1" applyFont="1" applyFill="1" applyBorder="1" applyAlignment="1">
      <alignment vertical="center"/>
    </xf>
    <xf numFmtId="164" fontId="50" fillId="6" borderId="97" xfId="10" applyNumberFormat="1" applyFont="1" applyFill="1" applyBorder="1" applyAlignment="1">
      <alignment vertical="center"/>
    </xf>
    <xf numFmtId="3" fontId="41" fillId="6" borderId="98" xfId="10" applyNumberFormat="1" applyFont="1" applyFill="1" applyBorder="1" applyAlignment="1">
      <alignment vertical="center"/>
    </xf>
    <xf numFmtId="10" fontId="50" fillId="6" borderId="99" xfId="10" applyNumberFormat="1" applyFont="1" applyFill="1" applyBorder="1" applyAlignment="1">
      <alignment vertical="center"/>
    </xf>
    <xf numFmtId="2" fontId="67" fillId="6" borderId="100" xfId="10" applyNumberFormat="1" applyFont="1" applyFill="1" applyBorder="1" applyAlignment="1">
      <alignment vertical="center"/>
    </xf>
    <xf numFmtId="3" fontId="41" fillId="6" borderId="101" xfId="10" applyNumberFormat="1" applyFont="1" applyFill="1" applyBorder="1" applyAlignment="1">
      <alignment vertical="center"/>
    </xf>
    <xf numFmtId="164" fontId="50" fillId="6" borderId="102" xfId="10" applyNumberFormat="1" applyFont="1" applyFill="1" applyBorder="1" applyAlignment="1">
      <alignment vertical="center"/>
    </xf>
    <xf numFmtId="0" fontId="51" fillId="6" borderId="103" xfId="10" applyFont="1" applyFill="1" applyBorder="1" applyAlignment="1">
      <alignment vertical="center"/>
    </xf>
    <xf numFmtId="3" fontId="41" fillId="6" borderId="104" xfId="10" applyNumberFormat="1" applyFont="1" applyFill="1" applyBorder="1" applyAlignment="1">
      <alignment vertical="center"/>
    </xf>
    <xf numFmtId="164" fontId="50" fillId="6" borderId="105" xfId="10" applyNumberFormat="1" applyFont="1" applyFill="1" applyBorder="1" applyAlignment="1">
      <alignment vertical="center"/>
    </xf>
    <xf numFmtId="3" fontId="41" fillId="6" borderId="106" xfId="10" applyNumberFormat="1" applyFont="1" applyFill="1" applyBorder="1" applyAlignment="1">
      <alignment vertical="center"/>
    </xf>
    <xf numFmtId="10" fontId="50" fillId="6" borderId="107" xfId="10" applyNumberFormat="1" applyFont="1" applyFill="1" applyBorder="1" applyAlignment="1">
      <alignment vertical="center"/>
    </xf>
    <xf numFmtId="2" fontId="67" fillId="6" borderId="108" xfId="10" applyNumberFormat="1" applyFont="1" applyFill="1" applyBorder="1" applyAlignment="1">
      <alignment vertical="center"/>
    </xf>
    <xf numFmtId="3" fontId="41" fillId="6" borderId="109" xfId="10" applyNumberFormat="1" applyFont="1" applyFill="1" applyBorder="1" applyAlignment="1">
      <alignment vertical="center"/>
    </xf>
    <xf numFmtId="164" fontId="50" fillId="6" borderId="110" xfId="10" applyNumberFormat="1" applyFont="1" applyFill="1" applyBorder="1" applyAlignment="1">
      <alignment vertical="center"/>
    </xf>
    <xf numFmtId="0" fontId="41" fillId="0" borderId="0" xfId="10" applyFont="1" applyAlignment="1">
      <alignment horizontal="center"/>
    </xf>
    <xf numFmtId="3" fontId="66" fillId="7" borderId="77" xfId="10" quotePrefix="1" applyNumberFormat="1" applyFont="1" applyFill="1" applyBorder="1" applyAlignment="1">
      <alignment vertical="center"/>
    </xf>
    <xf numFmtId="3" fontId="66" fillId="7" borderId="78" xfId="10" quotePrefix="1" applyNumberFormat="1" applyFont="1" applyFill="1" applyBorder="1" applyAlignment="1">
      <alignment vertical="center"/>
    </xf>
    <xf numFmtId="10" fontId="66" fillId="7" borderId="112" xfId="10" applyNumberFormat="1" applyFont="1" applyFill="1" applyBorder="1" applyAlignment="1">
      <alignment horizontal="center" vertical="center"/>
    </xf>
    <xf numFmtId="3" fontId="66" fillId="7" borderId="80" xfId="10" quotePrefix="1" applyNumberFormat="1" applyFont="1" applyFill="1" applyBorder="1" applyAlignment="1">
      <alignment vertical="center"/>
    </xf>
    <xf numFmtId="10" fontId="66" fillId="7" borderId="81" xfId="10" applyNumberFormat="1" applyFont="1" applyFill="1" applyBorder="1" applyAlignment="1">
      <alignment horizontal="center" vertical="center"/>
    </xf>
    <xf numFmtId="3" fontId="66" fillId="7" borderId="83" xfId="10" quotePrefix="1" applyNumberFormat="1" applyFont="1" applyFill="1" applyBorder="1" applyAlignment="1">
      <alignment vertical="center"/>
    </xf>
    <xf numFmtId="10" fontId="66" fillId="7" borderId="81" xfId="10" applyNumberFormat="1" applyFont="1" applyFill="1" applyBorder="1" applyAlignment="1">
      <alignment horizontal="right" vertical="center"/>
    </xf>
    <xf numFmtId="0" fontId="41" fillId="6" borderId="56" xfId="10" quotePrefix="1" applyFont="1" applyFill="1" applyBorder="1"/>
    <xf numFmtId="3" fontId="41" fillId="6" borderId="21" xfId="10" quotePrefix="1" applyNumberFormat="1" applyFont="1" applyFill="1" applyBorder="1"/>
    <xf numFmtId="3" fontId="41" fillId="6" borderId="39" xfId="10" quotePrefix="1" applyNumberFormat="1" applyFont="1" applyFill="1" applyBorder="1"/>
    <xf numFmtId="10" fontId="41" fillId="6" borderId="0" xfId="10" applyNumberFormat="1" applyFont="1" applyFill="1" applyAlignment="1">
      <alignment horizontal="center"/>
    </xf>
    <xf numFmtId="3" fontId="41" fillId="6" borderId="27" xfId="10" quotePrefix="1" applyNumberFormat="1" applyFont="1" applyFill="1" applyBorder="1"/>
    <xf numFmtId="10" fontId="41" fillId="6" borderId="28" xfId="10" applyNumberFormat="1" applyFont="1" applyFill="1" applyBorder="1" applyAlignment="1">
      <alignment horizontal="center"/>
    </xf>
    <xf numFmtId="10" fontId="41" fillId="6" borderId="28" xfId="10" applyNumberFormat="1" applyFont="1" applyFill="1" applyBorder="1" applyAlignment="1">
      <alignment horizontal="right"/>
    </xf>
    <xf numFmtId="4" fontId="41" fillId="6" borderId="4" xfId="10" applyNumberFormat="1" applyFont="1" applyFill="1" applyBorder="1" applyAlignment="1">
      <alignment horizontal="right"/>
    </xf>
    <xf numFmtId="3" fontId="41" fillId="6" borderId="17" xfId="10" quotePrefix="1" applyNumberFormat="1" applyFont="1" applyFill="1" applyBorder="1"/>
    <xf numFmtId="0" fontId="41" fillId="6" borderId="111" xfId="10" quotePrefix="1" applyFont="1" applyFill="1" applyBorder="1"/>
    <xf numFmtId="3" fontId="41" fillId="6" borderId="114" xfId="10" quotePrefix="1" applyNumberFormat="1" applyFont="1" applyFill="1" applyBorder="1"/>
    <xf numFmtId="10" fontId="41" fillId="6" borderId="50" xfId="10" applyNumberFormat="1" applyFont="1" applyFill="1" applyBorder="1" applyAlignment="1">
      <alignment horizontal="center"/>
    </xf>
    <xf numFmtId="3" fontId="41" fillId="6" borderId="115" xfId="10" quotePrefix="1" applyNumberFormat="1" applyFont="1" applyFill="1" applyBorder="1"/>
    <xf numFmtId="10" fontId="41" fillId="6" borderId="116" xfId="10" applyNumberFormat="1" applyFont="1" applyFill="1" applyBorder="1" applyAlignment="1">
      <alignment horizontal="center"/>
    </xf>
    <xf numFmtId="10" fontId="41" fillId="6" borderId="116" xfId="10" applyNumberFormat="1" applyFont="1" applyFill="1" applyBorder="1" applyAlignment="1">
      <alignment horizontal="right"/>
    </xf>
    <xf numFmtId="4" fontId="41" fillId="6" borderId="51" xfId="10" applyNumberFormat="1" applyFont="1" applyFill="1" applyBorder="1" applyAlignment="1">
      <alignment horizontal="right"/>
    </xf>
    <xf numFmtId="3" fontId="41" fillId="6" borderId="117" xfId="10" quotePrefix="1" applyNumberFormat="1" applyFont="1" applyFill="1" applyBorder="1"/>
    <xf numFmtId="0" fontId="63" fillId="0" borderId="0" xfId="10" applyFont="1"/>
    <xf numFmtId="0" fontId="51" fillId="0" borderId="0" xfId="10" applyFont="1" applyAlignment="1">
      <alignment vertical="center"/>
    </xf>
    <xf numFmtId="0" fontId="70" fillId="7" borderId="76" xfId="10" applyFont="1" applyFill="1" applyBorder="1" applyAlignment="1">
      <alignment vertical="center"/>
    </xf>
    <xf numFmtId="3" fontId="70" fillId="7" borderId="77" xfId="10" applyNumberFormat="1" applyFont="1" applyFill="1" applyBorder="1" applyAlignment="1">
      <alignment horizontal="right" vertical="center" wrapText="1"/>
    </xf>
    <xf numFmtId="3" fontId="70" fillId="7" borderId="79" xfId="10" applyNumberFormat="1" applyFont="1" applyFill="1" applyBorder="1" applyAlignment="1">
      <alignment horizontal="right" vertical="center" wrapText="1"/>
    </xf>
    <xf numFmtId="10" fontId="70" fillId="7" borderId="81" xfId="10" applyNumberFormat="1" applyFont="1" applyFill="1" applyBorder="1" applyAlignment="1">
      <alignment vertical="center"/>
    </xf>
    <xf numFmtId="3" fontId="70" fillId="7" borderId="120" xfId="10" applyNumberFormat="1" applyFont="1" applyFill="1" applyBorder="1" applyAlignment="1">
      <alignment horizontal="right" vertical="center" wrapText="1"/>
    </xf>
    <xf numFmtId="3" fontId="70" fillId="7" borderId="121" xfId="10" applyNumberFormat="1" applyFont="1" applyFill="1" applyBorder="1" applyAlignment="1">
      <alignment horizontal="right" vertical="center" wrapText="1"/>
    </xf>
    <xf numFmtId="10" fontId="70" fillId="7" borderId="122" xfId="10" applyNumberFormat="1" applyFont="1" applyFill="1" applyBorder="1" applyAlignment="1">
      <alignment vertical="center"/>
    </xf>
    <xf numFmtId="0" fontId="70" fillId="0" borderId="0" xfId="10" applyFont="1" applyAlignment="1">
      <alignment vertical="center"/>
    </xf>
    <xf numFmtId="0" fontId="49" fillId="11" borderId="123" xfId="10" applyFont="1" applyFill="1" applyBorder="1"/>
    <xf numFmtId="3" fontId="49" fillId="11" borderId="124" xfId="10" quotePrefix="1" applyNumberFormat="1" applyFont="1" applyFill="1" applyBorder="1"/>
    <xf numFmtId="3" fontId="49" fillId="11" borderId="125" xfId="10" quotePrefix="1" applyNumberFormat="1" applyFont="1" applyFill="1" applyBorder="1"/>
    <xf numFmtId="10" fontId="49" fillId="11" borderId="126" xfId="10" applyNumberFormat="1" applyFont="1" applyFill="1" applyBorder="1"/>
    <xf numFmtId="3" fontId="49" fillId="11" borderId="127" xfId="10" quotePrefix="1" applyNumberFormat="1" applyFont="1" applyFill="1" applyBorder="1"/>
    <xf numFmtId="4" fontId="49" fillId="11" borderId="128" xfId="10" applyNumberFormat="1" applyFont="1" applyFill="1" applyBorder="1"/>
    <xf numFmtId="3" fontId="49" fillId="11" borderId="129" xfId="10" quotePrefix="1" applyNumberFormat="1" applyFont="1" applyFill="1" applyBorder="1"/>
    <xf numFmtId="0" fontId="50" fillId="0" borderId="0" xfId="10" applyFont="1"/>
    <xf numFmtId="3" fontId="41" fillId="6" borderId="0" xfId="10" quotePrefix="1" applyNumberFormat="1" applyFont="1" applyFill="1"/>
    <xf numFmtId="3" fontId="41" fillId="6" borderId="40" xfId="10" quotePrefix="1" applyNumberFormat="1" applyFont="1" applyFill="1" applyBorder="1"/>
    <xf numFmtId="10" fontId="41" fillId="6" borderId="28" xfId="10" applyNumberFormat="1" applyFont="1" applyFill="1" applyBorder="1"/>
    <xf numFmtId="4" fontId="41" fillId="6" borderId="4" xfId="10" applyNumberFormat="1" applyFont="1" applyFill="1" applyBorder="1"/>
    <xf numFmtId="3" fontId="41" fillId="6" borderId="3" xfId="10" quotePrefix="1" applyNumberFormat="1" applyFont="1" applyFill="1" applyBorder="1"/>
    <xf numFmtId="0" fontId="72" fillId="0" borderId="0" xfId="10" applyFont="1"/>
    <xf numFmtId="0" fontId="69" fillId="0" borderId="0" xfId="10" applyFont="1"/>
    <xf numFmtId="3" fontId="70" fillId="7" borderId="112" xfId="10" applyNumberFormat="1" applyFont="1" applyFill="1" applyBorder="1" applyAlignment="1">
      <alignment horizontal="right" vertical="center" wrapText="1"/>
    </xf>
    <xf numFmtId="3" fontId="70" fillId="7" borderId="78" xfId="10" applyNumberFormat="1" applyFont="1" applyFill="1" applyBorder="1" applyAlignment="1">
      <alignment horizontal="right" vertical="center" wrapText="1"/>
    </xf>
    <xf numFmtId="10" fontId="70" fillId="7" borderId="81" xfId="10" applyNumberFormat="1" applyFont="1" applyFill="1" applyBorder="1"/>
    <xf numFmtId="10" fontId="70" fillId="7" borderId="79" xfId="10" applyNumberFormat="1" applyFont="1" applyFill="1" applyBorder="1"/>
    <xf numFmtId="0" fontId="70" fillId="0" borderId="0" xfId="10" applyFont="1"/>
    <xf numFmtId="0" fontId="48" fillId="8" borderId="123" xfId="10" applyFont="1" applyFill="1" applyBorder="1"/>
    <xf numFmtId="3" fontId="48" fillId="8" borderId="124" xfId="10" quotePrefix="1" applyNumberFormat="1" applyFont="1" applyFill="1" applyBorder="1"/>
    <xf numFmtId="3" fontId="48" fillId="8" borderId="130" xfId="10" quotePrefix="1" applyNumberFormat="1" applyFont="1" applyFill="1" applyBorder="1"/>
    <xf numFmtId="10" fontId="48" fillId="8" borderId="126" xfId="10" applyNumberFormat="1" applyFont="1" applyFill="1" applyBorder="1"/>
    <xf numFmtId="10" fontId="48" fillId="8" borderId="125" xfId="10" applyNumberFormat="1" applyFont="1" applyFill="1" applyBorder="1"/>
    <xf numFmtId="4" fontId="48" fillId="8" borderId="128" xfId="10" applyNumberFormat="1" applyFont="1" applyFill="1" applyBorder="1"/>
    <xf numFmtId="3" fontId="48" fillId="8" borderId="129" xfId="10" quotePrefix="1" applyNumberFormat="1" applyFont="1" applyFill="1" applyBorder="1"/>
    <xf numFmtId="0" fontId="48" fillId="8" borderId="0" xfId="10" applyFont="1" applyFill="1"/>
    <xf numFmtId="0" fontId="51" fillId="6" borderId="56" xfId="10" quotePrefix="1" applyFont="1" applyFill="1" applyBorder="1"/>
    <xf numFmtId="3" fontId="51" fillId="6" borderId="0" xfId="10" quotePrefix="1" applyNumberFormat="1" applyFont="1" applyFill="1"/>
    <xf numFmtId="3" fontId="51" fillId="6" borderId="39" xfId="10" quotePrefix="1" applyNumberFormat="1" applyFont="1" applyFill="1" applyBorder="1"/>
    <xf numFmtId="10" fontId="51" fillId="6" borderId="28" xfId="10" applyNumberFormat="1" applyFont="1" applyFill="1" applyBorder="1"/>
    <xf numFmtId="10" fontId="51" fillId="6" borderId="40" xfId="10" applyNumberFormat="1" applyFont="1" applyFill="1" applyBorder="1"/>
    <xf numFmtId="4" fontId="51" fillId="6" borderId="4" xfId="10" applyNumberFormat="1" applyFont="1" applyFill="1" applyBorder="1"/>
    <xf numFmtId="3" fontId="51" fillId="6" borderId="3" xfId="10" quotePrefix="1" applyNumberFormat="1" applyFont="1" applyFill="1" applyBorder="1"/>
    <xf numFmtId="0" fontId="51" fillId="6" borderId="111" xfId="10" quotePrefix="1" applyFont="1" applyFill="1" applyBorder="1"/>
    <xf numFmtId="3" fontId="51" fillId="6" borderId="50" xfId="10" quotePrefix="1" applyNumberFormat="1" applyFont="1" applyFill="1" applyBorder="1"/>
    <xf numFmtId="10" fontId="51" fillId="6" borderId="131" xfId="10" applyNumberFormat="1" applyFont="1" applyFill="1" applyBorder="1"/>
    <xf numFmtId="4" fontId="51" fillId="6" borderId="51" xfId="10" applyNumberFormat="1" applyFont="1" applyFill="1" applyBorder="1"/>
    <xf numFmtId="10" fontId="51" fillId="6" borderId="116" xfId="10" applyNumberFormat="1" applyFont="1" applyFill="1" applyBorder="1"/>
    <xf numFmtId="0" fontId="41" fillId="2" borderId="0" xfId="10" applyFont="1" applyFill="1"/>
    <xf numFmtId="0" fontId="48" fillId="2" borderId="0" xfId="10" applyFont="1" applyFill="1"/>
    <xf numFmtId="3" fontId="66" fillId="7" borderId="112" xfId="10" applyNumberFormat="1" applyFont="1" applyFill="1" applyBorder="1" applyAlignment="1">
      <alignment horizontal="right" vertical="center" wrapText="1"/>
    </xf>
    <xf numFmtId="3" fontId="66" fillId="7" borderId="78" xfId="10" applyNumberFormat="1" applyFont="1" applyFill="1" applyBorder="1" applyAlignment="1">
      <alignment horizontal="right" vertical="center" wrapText="1"/>
    </xf>
    <xf numFmtId="10" fontId="66" fillId="7" borderId="81" xfId="10" applyNumberFormat="1" applyFont="1" applyFill="1" applyBorder="1"/>
    <xf numFmtId="3" fontId="66" fillId="7" borderId="121" xfId="10" applyNumberFormat="1" applyFont="1" applyFill="1" applyBorder="1" applyAlignment="1">
      <alignment horizontal="right" vertical="center" wrapText="1"/>
    </xf>
    <xf numFmtId="0" fontId="66" fillId="2" borderId="0" xfId="10" applyFont="1" applyFill="1"/>
    <xf numFmtId="0" fontId="51" fillId="8" borderId="123" xfId="10" applyFont="1" applyFill="1" applyBorder="1"/>
    <xf numFmtId="3" fontId="51" fillId="8" borderId="124" xfId="10" quotePrefix="1" applyNumberFormat="1" applyFont="1" applyFill="1" applyBorder="1"/>
    <xf numFmtId="3" fontId="51" fillId="8" borderId="130" xfId="10" quotePrefix="1" applyNumberFormat="1" applyFont="1" applyFill="1" applyBorder="1"/>
    <xf numFmtId="10" fontId="51" fillId="8" borderId="126" xfId="10" applyNumberFormat="1" applyFont="1" applyFill="1" applyBorder="1"/>
    <xf numFmtId="4" fontId="51" fillId="8" borderId="128" xfId="10" applyNumberFormat="1" applyFont="1" applyFill="1" applyBorder="1"/>
    <xf numFmtId="3" fontId="51" fillId="8" borderId="129" xfId="10" quotePrefix="1" applyNumberFormat="1" applyFont="1" applyFill="1" applyBorder="1"/>
    <xf numFmtId="0" fontId="50" fillId="2" borderId="0" xfId="10" applyFont="1" applyFill="1"/>
    <xf numFmtId="10" fontId="66" fillId="7" borderId="82" xfId="11" applyNumberFormat="1" applyFont="1" applyFill="1" applyBorder="1" applyAlignment="1">
      <alignment vertical="center"/>
    </xf>
    <xf numFmtId="3" fontId="41" fillId="6" borderId="132" xfId="10" applyNumberFormat="1" applyFont="1" applyFill="1" applyBorder="1" applyAlignment="1">
      <alignment vertical="center"/>
    </xf>
    <xf numFmtId="10" fontId="67" fillId="6" borderId="91" xfId="11" applyNumberFormat="1" applyFont="1" applyFill="1" applyBorder="1" applyAlignment="1">
      <alignment vertical="center"/>
    </xf>
    <xf numFmtId="10" fontId="67" fillId="6" borderId="100" xfId="11" applyNumberFormat="1" applyFont="1" applyFill="1" applyBorder="1" applyAlignment="1">
      <alignment vertical="center"/>
    </xf>
    <xf numFmtId="10" fontId="67" fillId="6" borderId="108" xfId="11" applyNumberFormat="1" applyFont="1" applyFill="1" applyBorder="1" applyAlignment="1">
      <alignment vertical="center"/>
    </xf>
    <xf numFmtId="10" fontId="51" fillId="7" borderId="113" xfId="11" applyNumberFormat="1" applyFont="1" applyFill="1" applyBorder="1" applyAlignment="1">
      <alignment horizontal="right"/>
    </xf>
    <xf numFmtId="10" fontId="41" fillId="6" borderId="4" xfId="11" applyNumberFormat="1" applyFont="1" applyFill="1" applyBorder="1" applyAlignment="1">
      <alignment horizontal="right"/>
    </xf>
    <xf numFmtId="3" fontId="41" fillId="6" borderId="133" xfId="10" quotePrefix="1" applyNumberFormat="1" applyFont="1" applyFill="1" applyBorder="1"/>
    <xf numFmtId="10" fontId="41" fillId="6" borderId="51" xfId="11" applyNumberFormat="1" applyFont="1" applyFill="1" applyBorder="1" applyAlignment="1">
      <alignment horizontal="right"/>
    </xf>
    <xf numFmtId="10" fontId="70" fillId="7" borderId="82" xfId="11" applyNumberFormat="1" applyFont="1" applyFill="1" applyBorder="1" applyAlignment="1">
      <alignment vertical="center"/>
    </xf>
    <xf numFmtId="3" fontId="51" fillId="6" borderId="133" xfId="10" quotePrefix="1" applyNumberFormat="1" applyFont="1" applyFill="1" applyBorder="1"/>
    <xf numFmtId="3" fontId="51" fillId="6" borderId="49" xfId="10" quotePrefix="1" applyNumberFormat="1" applyFont="1" applyFill="1" applyBorder="1"/>
    <xf numFmtId="0" fontId="41" fillId="6" borderId="134" xfId="10" quotePrefix="1" applyFont="1" applyFill="1" applyBorder="1"/>
    <xf numFmtId="3" fontId="41" fillId="6" borderId="135" xfId="10" quotePrefix="1" applyNumberFormat="1" applyFont="1" applyFill="1" applyBorder="1"/>
    <xf numFmtId="3" fontId="41" fillId="6" borderId="136" xfId="10" quotePrefix="1" applyNumberFormat="1" applyFont="1" applyFill="1" applyBorder="1"/>
    <xf numFmtId="10" fontId="41" fillId="6" borderId="137" xfId="10" applyNumberFormat="1" applyFont="1" applyFill="1" applyBorder="1"/>
    <xf numFmtId="3" fontId="41" fillId="6" borderId="138" xfId="10" quotePrefix="1" applyNumberFormat="1" applyFont="1" applyFill="1" applyBorder="1"/>
    <xf numFmtId="4" fontId="41" fillId="6" borderId="139" xfId="10" applyNumberFormat="1" applyFont="1" applyFill="1" applyBorder="1"/>
    <xf numFmtId="3" fontId="41" fillId="6" borderId="140" xfId="10" quotePrefix="1" applyNumberFormat="1" applyFont="1" applyFill="1" applyBorder="1"/>
    <xf numFmtId="0" fontId="13" fillId="4" borderId="3" xfId="2" applyFont="1" applyFill="1" applyBorder="1" applyAlignment="1">
      <alignment horizontal="center"/>
    </xf>
    <xf numFmtId="0" fontId="13" fillId="4" borderId="4" xfId="2" applyFont="1" applyFill="1" applyBorder="1" applyAlignment="1">
      <alignment horizontal="center"/>
    </xf>
    <xf numFmtId="0" fontId="9" fillId="3" borderId="5" xfId="2" applyFont="1" applyFill="1" applyBorder="1" applyAlignment="1">
      <alignment horizontal="center"/>
    </xf>
    <xf numFmtId="0" fontId="9" fillId="3" borderId="6" xfId="2" applyFont="1" applyFill="1" applyBorder="1" applyAlignment="1">
      <alignment horizontal="center"/>
    </xf>
    <xf numFmtId="0" fontId="10" fillId="3" borderId="3" xfId="2" applyFont="1" applyFill="1" applyBorder="1" applyAlignment="1">
      <alignment horizontal="center"/>
    </xf>
    <xf numFmtId="0" fontId="10" fillId="3" borderId="4" xfId="2" applyFont="1" applyFill="1" applyBorder="1" applyAlignment="1">
      <alignment horizontal="center"/>
    </xf>
    <xf numFmtId="0" fontId="11" fillId="3" borderId="3" xfId="2" applyFont="1" applyFill="1" applyBorder="1" applyAlignment="1">
      <alignment horizontal="center"/>
    </xf>
    <xf numFmtId="0" fontId="11" fillId="3" borderId="4" xfId="2" applyFont="1" applyFill="1" applyBorder="1" applyAlignment="1">
      <alignment horizontal="center"/>
    </xf>
    <xf numFmtId="0" fontId="12" fillId="4" borderId="1" xfId="2" applyFont="1" applyFill="1" applyBorder="1" applyAlignment="1">
      <alignment horizontal="center"/>
    </xf>
    <xf numFmtId="0" fontId="12" fillId="4" borderId="2" xfId="2" applyFont="1" applyFill="1" applyBorder="1" applyAlignment="1">
      <alignment horizontal="center"/>
    </xf>
    <xf numFmtId="37" fontId="28" fillId="10" borderId="22" xfId="1" applyNumberFormat="1" applyFont="1" applyFill="1" applyBorder="1" applyAlignment="1">
      <alignment horizontal="center" vertical="center"/>
    </xf>
    <xf numFmtId="37" fontId="28" fillId="10" borderId="23" xfId="1" applyNumberFormat="1" applyFont="1" applyFill="1" applyBorder="1" applyAlignment="1">
      <alignment horizontal="center" vertical="center"/>
    </xf>
    <xf numFmtId="37" fontId="49" fillId="6" borderId="27" xfId="7" applyFont="1" applyFill="1" applyBorder="1" applyAlignment="1">
      <alignment horizontal="center" vertical="center"/>
    </xf>
    <xf numFmtId="37" fontId="51" fillId="6" borderId="27" xfId="7" applyFont="1" applyFill="1" applyBorder="1" applyAlignment="1">
      <alignment vertical="center"/>
    </xf>
    <xf numFmtId="37" fontId="49" fillId="6" borderId="27" xfId="7" applyFont="1" applyFill="1" applyBorder="1" applyAlignment="1">
      <alignment vertical="center"/>
    </xf>
    <xf numFmtId="37" fontId="43" fillId="2" borderId="0" xfId="8" applyNumberFormat="1" applyFont="1" applyFill="1" applyAlignment="1">
      <alignment horizontal="center"/>
    </xf>
    <xf numFmtId="37" fontId="44" fillId="10" borderId="24" xfId="7" applyFont="1" applyFill="1" applyBorder="1" applyAlignment="1">
      <alignment horizontal="center"/>
    </xf>
    <xf numFmtId="37" fontId="44" fillId="10" borderId="25" xfId="7" applyFont="1" applyFill="1" applyBorder="1" applyAlignment="1">
      <alignment horizontal="center"/>
    </xf>
    <xf numFmtId="37" fontId="44" fillId="10" borderId="26" xfId="7" applyFont="1" applyFill="1" applyBorder="1" applyAlignment="1">
      <alignment horizontal="center"/>
    </xf>
    <xf numFmtId="37" fontId="45" fillId="10" borderId="27" xfId="7" applyFont="1" applyFill="1" applyBorder="1" applyAlignment="1">
      <alignment horizontal="center"/>
    </xf>
    <xf numFmtId="37" fontId="45" fillId="10" borderId="0" xfId="7" applyFont="1" applyFill="1" applyAlignment="1">
      <alignment horizontal="center"/>
    </xf>
    <xf numFmtId="37" fontId="45" fillId="10" borderId="28" xfId="7" applyFont="1" applyFill="1" applyBorder="1" applyAlignment="1">
      <alignment horizontal="center"/>
    </xf>
    <xf numFmtId="37" fontId="46" fillId="10" borderId="27" xfId="7" applyFont="1" applyFill="1" applyBorder="1" applyAlignment="1">
      <alignment horizontal="center"/>
    </xf>
    <xf numFmtId="37" fontId="46" fillId="10" borderId="0" xfId="7" applyFont="1" applyFill="1" applyAlignment="1">
      <alignment horizontal="center"/>
    </xf>
    <xf numFmtId="37" fontId="46" fillId="10" borderId="28" xfId="7" applyFont="1" applyFill="1" applyBorder="1" applyAlignment="1">
      <alignment horizontal="center"/>
    </xf>
    <xf numFmtId="37" fontId="46" fillId="10" borderId="29" xfId="7" applyFont="1" applyFill="1" applyBorder="1" applyAlignment="1">
      <alignment horizontal="center"/>
    </xf>
    <xf numFmtId="37" fontId="46" fillId="10" borderId="30" xfId="7" applyFont="1" applyFill="1" applyBorder="1" applyAlignment="1">
      <alignment horizontal="center"/>
    </xf>
    <xf numFmtId="37" fontId="46" fillId="10" borderId="31" xfId="7" applyFont="1" applyFill="1" applyBorder="1" applyAlignment="1">
      <alignment horizontal="center"/>
    </xf>
    <xf numFmtId="37" fontId="47" fillId="10" borderId="24" xfId="7" applyFont="1" applyFill="1" applyBorder="1" applyAlignment="1">
      <alignment horizontal="center" vertical="center"/>
    </xf>
    <xf numFmtId="37" fontId="47" fillId="10" borderId="26" xfId="7" applyFont="1" applyFill="1" applyBorder="1" applyAlignment="1">
      <alignment horizontal="center" vertical="center"/>
    </xf>
    <xf numFmtId="37" fontId="48" fillId="10" borderId="29" xfId="7" applyFont="1" applyFill="1" applyBorder="1" applyAlignment="1">
      <alignment horizontal="center" vertical="center"/>
    </xf>
    <xf numFmtId="37" fontId="48" fillId="10" borderId="31" xfId="7" applyFont="1" applyFill="1" applyBorder="1" applyAlignment="1">
      <alignment horizontal="center" vertical="center"/>
    </xf>
    <xf numFmtId="49" fontId="49" fillId="10" borderId="65" xfId="10" applyNumberFormat="1" applyFont="1" applyFill="1" applyBorder="1" applyAlignment="1">
      <alignment horizontal="center" vertical="center" wrapText="1"/>
    </xf>
    <xf numFmtId="49" fontId="49" fillId="10" borderId="58" xfId="10" applyNumberFormat="1" applyFont="1" applyFill="1" applyBorder="1" applyAlignment="1">
      <alignment horizontal="center" vertical="center" wrapText="1"/>
    </xf>
    <xf numFmtId="49" fontId="49" fillId="10" borderId="59" xfId="10" applyNumberFormat="1" applyFont="1" applyFill="1" applyBorder="1" applyAlignment="1">
      <alignment horizontal="center" vertical="center" wrapText="1"/>
    </xf>
    <xf numFmtId="49" fontId="64" fillId="10" borderId="60" xfId="10" applyNumberFormat="1" applyFont="1" applyFill="1" applyBorder="1" applyAlignment="1">
      <alignment horizontal="center" vertical="center" wrapText="1"/>
    </xf>
    <xf numFmtId="49" fontId="64" fillId="10" borderId="61" xfId="10" applyNumberFormat="1" applyFont="1" applyFill="1" applyBorder="1" applyAlignment="1">
      <alignment horizontal="center" vertical="center" wrapText="1"/>
    </xf>
    <xf numFmtId="49" fontId="64" fillId="10" borderId="62" xfId="10" applyNumberFormat="1" applyFont="1" applyFill="1" applyBorder="1" applyAlignment="1">
      <alignment horizontal="center" vertical="center" wrapText="1"/>
    </xf>
    <xf numFmtId="37" fontId="43" fillId="2" borderId="0" xfId="8" applyNumberFormat="1" applyFont="1" applyFill="1" applyAlignment="1">
      <alignment horizontal="left"/>
    </xf>
    <xf numFmtId="0" fontId="46" fillId="10" borderId="1" xfId="10" applyFont="1" applyFill="1" applyBorder="1" applyAlignment="1">
      <alignment horizontal="center" vertical="center"/>
    </xf>
    <xf numFmtId="0" fontId="46" fillId="10" borderId="48" xfId="10" applyFont="1" applyFill="1" applyBorder="1" applyAlignment="1">
      <alignment horizontal="center" vertical="center"/>
    </xf>
    <xf numFmtId="0" fontId="46" fillId="10" borderId="2" xfId="10" applyFont="1" applyFill="1" applyBorder="1" applyAlignment="1">
      <alignment horizontal="center" vertical="center"/>
    </xf>
    <xf numFmtId="0" fontId="46" fillId="10" borderId="49" xfId="10" applyFont="1" applyFill="1" applyBorder="1" applyAlignment="1">
      <alignment horizontal="center" vertical="center"/>
    </xf>
    <xf numFmtId="0" fontId="46" fillId="10" borderId="50" xfId="10" applyFont="1" applyFill="1" applyBorder="1" applyAlignment="1">
      <alignment horizontal="center" vertical="center"/>
    </xf>
    <xf numFmtId="0" fontId="46" fillId="10" borderId="51" xfId="10" applyFont="1" applyFill="1" applyBorder="1" applyAlignment="1">
      <alignment horizontal="center" vertical="center"/>
    </xf>
    <xf numFmtId="1" fontId="62" fillId="10" borderId="52" xfId="10" applyNumberFormat="1" applyFont="1" applyFill="1" applyBorder="1" applyAlignment="1">
      <alignment horizontal="center" vertical="center" wrapText="1"/>
    </xf>
    <xf numFmtId="0" fontId="63" fillId="10" borderId="56" xfId="10" applyFont="1" applyFill="1" applyBorder="1" applyAlignment="1">
      <alignment horizontal="center" vertical="center"/>
    </xf>
    <xf numFmtId="0" fontId="47" fillId="10" borderId="53" xfId="10" applyFont="1" applyFill="1" applyBorder="1" applyAlignment="1">
      <alignment horizontal="center" vertical="center"/>
    </xf>
    <xf numFmtId="0" fontId="47" fillId="10" borderId="54" xfId="10" applyFont="1" applyFill="1" applyBorder="1" applyAlignment="1">
      <alignment horizontal="center" vertical="center"/>
    </xf>
    <xf numFmtId="0" fontId="47" fillId="10" borderId="55" xfId="10" applyFont="1" applyFill="1" applyBorder="1" applyAlignment="1">
      <alignment horizontal="center" vertical="center"/>
    </xf>
    <xf numFmtId="49" fontId="49" fillId="10" borderId="57" xfId="10" quotePrefix="1" applyNumberFormat="1" applyFont="1" applyFill="1" applyBorder="1" applyAlignment="1">
      <alignment horizontal="center" vertical="center" wrapText="1"/>
    </xf>
    <xf numFmtId="17" fontId="49" fillId="10" borderId="57" xfId="10" quotePrefix="1" applyNumberFormat="1" applyFont="1" applyFill="1" applyBorder="1" applyAlignment="1">
      <alignment horizontal="center" vertical="center" wrapText="1"/>
    </xf>
    <xf numFmtId="49" fontId="49" fillId="10" borderId="63" xfId="10" applyNumberFormat="1" applyFont="1" applyFill="1" applyBorder="1" applyAlignment="1">
      <alignment horizontal="center" vertical="center" wrapText="1"/>
    </xf>
    <xf numFmtId="49" fontId="49" fillId="10" borderId="64" xfId="10" applyNumberFormat="1" applyFont="1" applyFill="1" applyBorder="1" applyAlignment="1">
      <alignment horizontal="center" vertical="center" wrapText="1"/>
    </xf>
    <xf numFmtId="37" fontId="68" fillId="2" borderId="0" xfId="8" applyNumberFormat="1" applyFont="1" applyFill="1" applyAlignment="1">
      <alignment horizontal="left"/>
    </xf>
    <xf numFmtId="49" fontId="49" fillId="10" borderId="57" xfId="10" applyNumberFormat="1" applyFont="1" applyFill="1" applyBorder="1" applyAlignment="1">
      <alignment horizontal="center" vertical="center" wrapText="1"/>
    </xf>
    <xf numFmtId="0" fontId="45" fillId="10" borderId="1" xfId="10" applyFont="1" applyFill="1" applyBorder="1" applyAlignment="1">
      <alignment horizontal="center" vertical="center"/>
    </xf>
    <xf numFmtId="0" fontId="45" fillId="10" borderId="48" xfId="10" applyFont="1" applyFill="1" applyBorder="1" applyAlignment="1">
      <alignment horizontal="center" vertical="center"/>
    </xf>
    <xf numFmtId="0" fontId="45" fillId="10" borderId="2" xfId="10" applyFont="1" applyFill="1" applyBorder="1" applyAlignment="1">
      <alignment horizontal="center" vertical="center"/>
    </xf>
    <xf numFmtId="0" fontId="45" fillId="10" borderId="3" xfId="10" applyFont="1" applyFill="1" applyBorder="1" applyAlignment="1">
      <alignment horizontal="center" vertical="center"/>
    </xf>
    <xf numFmtId="0" fontId="45" fillId="10" borderId="0" xfId="10" applyFont="1" applyFill="1" applyAlignment="1">
      <alignment horizontal="center" vertical="center"/>
    </xf>
    <xf numFmtId="0" fontId="45" fillId="10" borderId="4" xfId="10" applyFont="1" applyFill="1" applyBorder="1" applyAlignment="1">
      <alignment horizontal="center" vertical="center"/>
    </xf>
    <xf numFmtId="1" fontId="46" fillId="10" borderId="52" xfId="10" applyNumberFormat="1" applyFont="1" applyFill="1" applyBorder="1" applyAlignment="1">
      <alignment horizontal="center" vertical="center" wrapText="1"/>
    </xf>
    <xf numFmtId="0" fontId="69" fillId="10" borderId="56" xfId="10" applyFont="1" applyFill="1" applyBorder="1" applyAlignment="1">
      <alignment vertical="center"/>
    </xf>
    <xf numFmtId="0" fontId="69" fillId="10" borderId="111" xfId="10" applyFont="1" applyFill="1" applyBorder="1" applyAlignment="1">
      <alignment vertical="center"/>
    </xf>
    <xf numFmtId="17" fontId="49" fillId="10" borderId="57" xfId="10" applyNumberFormat="1" applyFont="1" applyFill="1" applyBorder="1" applyAlignment="1">
      <alignment horizontal="center" vertical="center" wrapText="1"/>
    </xf>
    <xf numFmtId="37" fontId="68" fillId="2" borderId="118" xfId="8" applyNumberFormat="1" applyFont="1" applyFill="1" applyBorder="1" applyAlignment="1">
      <alignment horizontal="left"/>
    </xf>
    <xf numFmtId="37" fontId="68" fillId="2" borderId="119" xfId="8" applyNumberFormat="1" applyFont="1" applyFill="1" applyBorder="1" applyAlignment="1">
      <alignment horizontal="left"/>
    </xf>
    <xf numFmtId="0" fontId="46" fillId="10" borderId="1" xfId="10" applyFont="1" applyFill="1" applyBorder="1" applyAlignment="1">
      <alignment horizontal="center" vertical="center" wrapText="1"/>
    </xf>
    <xf numFmtId="0" fontId="46" fillId="10" borderId="48" xfId="10" applyFont="1" applyFill="1" applyBorder="1" applyAlignment="1">
      <alignment horizontal="center" vertical="center" wrapText="1"/>
    </xf>
    <xf numFmtId="0" fontId="46" fillId="10" borderId="2" xfId="10" applyFont="1" applyFill="1" applyBorder="1" applyAlignment="1">
      <alignment horizontal="center" vertical="center" wrapText="1"/>
    </xf>
    <xf numFmtId="0" fontId="46" fillId="10" borderId="49" xfId="10" applyFont="1" applyFill="1" applyBorder="1" applyAlignment="1">
      <alignment horizontal="center" vertical="center" wrapText="1"/>
    </xf>
    <xf numFmtId="0" fontId="46" fillId="10" borderId="50" xfId="10" applyFont="1" applyFill="1" applyBorder="1" applyAlignment="1">
      <alignment horizontal="center" vertical="center" wrapText="1"/>
    </xf>
    <xf numFmtId="0" fontId="46" fillId="10" borderId="51" xfId="10" applyFont="1" applyFill="1" applyBorder="1" applyAlignment="1">
      <alignment horizontal="center" vertical="center" wrapText="1"/>
    </xf>
    <xf numFmtId="49" fontId="62" fillId="10" borderId="65" xfId="10" applyNumberFormat="1" applyFont="1" applyFill="1" applyBorder="1" applyAlignment="1">
      <alignment horizontal="center" vertical="center" wrapText="1"/>
    </xf>
    <xf numFmtId="49" fontId="62" fillId="10" borderId="58" xfId="10" applyNumberFormat="1" applyFont="1" applyFill="1" applyBorder="1" applyAlignment="1">
      <alignment horizontal="center" vertical="center" wrapText="1"/>
    </xf>
    <xf numFmtId="49" fontId="62" fillId="10" borderId="59" xfId="10" applyNumberFormat="1" applyFont="1" applyFill="1" applyBorder="1" applyAlignment="1">
      <alignment horizontal="center" vertical="center" wrapText="1"/>
    </xf>
    <xf numFmtId="49" fontId="73" fillId="10" borderId="60" xfId="10" applyNumberFormat="1" applyFont="1" applyFill="1" applyBorder="1" applyAlignment="1">
      <alignment horizontal="center" vertical="center" wrapText="1"/>
    </xf>
    <xf numFmtId="49" fontId="73" fillId="10" borderId="61" xfId="10" applyNumberFormat="1" applyFont="1" applyFill="1" applyBorder="1" applyAlignment="1">
      <alignment horizontal="center" vertical="center" wrapText="1"/>
    </xf>
    <xf numFmtId="49" fontId="73" fillId="10" borderId="62" xfId="10" applyNumberFormat="1" applyFont="1" applyFill="1" applyBorder="1" applyAlignment="1">
      <alignment horizontal="center" vertical="center" wrapText="1"/>
    </xf>
    <xf numFmtId="0" fontId="71" fillId="10" borderId="1" xfId="10" applyFont="1" applyFill="1" applyBorder="1" applyAlignment="1">
      <alignment horizontal="center" vertical="center" wrapText="1"/>
    </xf>
    <xf numFmtId="0" fontId="71" fillId="10" borderId="48" xfId="10" applyFont="1" applyFill="1" applyBorder="1" applyAlignment="1">
      <alignment horizontal="center" vertical="center" wrapText="1"/>
    </xf>
    <xf numFmtId="0" fontId="71" fillId="10" borderId="2" xfId="10" applyFont="1" applyFill="1" applyBorder="1" applyAlignment="1">
      <alignment horizontal="center" vertical="center" wrapText="1"/>
    </xf>
    <xf numFmtId="17" fontId="62" fillId="10" borderId="57" xfId="10" applyNumberFormat="1" applyFont="1" applyFill="1" applyBorder="1" applyAlignment="1">
      <alignment horizontal="center" vertical="center" wrapText="1"/>
    </xf>
    <xf numFmtId="49" fontId="62" fillId="10" borderId="63" xfId="10" applyNumberFormat="1" applyFont="1" applyFill="1" applyBorder="1" applyAlignment="1">
      <alignment horizontal="center" vertical="center" wrapText="1"/>
    </xf>
    <xf numFmtId="49" fontId="62" fillId="10" borderId="64" xfId="10" applyNumberFormat="1" applyFont="1" applyFill="1" applyBorder="1" applyAlignment="1">
      <alignment horizontal="center" vertical="center" wrapText="1"/>
    </xf>
    <xf numFmtId="0" fontId="45" fillId="10" borderId="1" xfId="10" applyFont="1" applyFill="1" applyBorder="1" applyAlignment="1">
      <alignment horizontal="center" vertical="center" wrapText="1"/>
    </xf>
    <xf numFmtId="0" fontId="45" fillId="10" borderId="48" xfId="10" applyFont="1" applyFill="1" applyBorder="1" applyAlignment="1">
      <alignment horizontal="center" vertical="center" wrapText="1"/>
    </xf>
    <xf numFmtId="0" fontId="45" fillId="10" borderId="2" xfId="10" applyFont="1" applyFill="1" applyBorder="1" applyAlignment="1">
      <alignment horizontal="center" vertical="center" wrapText="1"/>
    </xf>
    <xf numFmtId="0" fontId="45" fillId="10" borderId="49" xfId="10" applyFont="1" applyFill="1" applyBorder="1" applyAlignment="1">
      <alignment horizontal="center" vertical="center" wrapText="1"/>
    </xf>
    <xf numFmtId="0" fontId="45" fillId="10" borderId="50" xfId="10" applyFont="1" applyFill="1" applyBorder="1" applyAlignment="1">
      <alignment horizontal="center" vertical="center" wrapText="1"/>
    </xf>
    <xf numFmtId="0" fontId="45" fillId="10" borderId="51" xfId="10" applyFont="1" applyFill="1" applyBorder="1" applyAlignment="1">
      <alignment horizontal="center" vertical="center" wrapText="1"/>
    </xf>
    <xf numFmtId="1" fontId="47" fillId="10" borderId="52" xfId="10" applyNumberFormat="1" applyFont="1" applyFill="1" applyBorder="1" applyAlignment="1">
      <alignment horizontal="center" vertical="center" wrapText="1"/>
    </xf>
    <xf numFmtId="0" fontId="48" fillId="10" borderId="56" xfId="10" applyFont="1" applyFill="1" applyBorder="1" applyAlignment="1">
      <alignment vertical="center" wrapText="1"/>
    </xf>
    <xf numFmtId="0" fontId="48" fillId="10" borderId="111" xfId="10" applyFont="1" applyFill="1" applyBorder="1" applyAlignment="1">
      <alignment vertical="center" wrapText="1"/>
    </xf>
    <xf numFmtId="10" fontId="51" fillId="6" borderId="38" xfId="11" applyNumberFormat="1" applyFont="1" applyFill="1" applyBorder="1" applyAlignment="1">
      <alignment horizontal="distributed" indent="1"/>
    </xf>
    <xf numFmtId="10" fontId="51" fillId="6" borderId="35" xfId="11" applyNumberFormat="1" applyFont="1" applyFill="1" applyBorder="1" applyAlignment="1">
      <alignment horizontal="center" vertical="center"/>
    </xf>
    <xf numFmtId="10" fontId="51" fillId="6" borderId="32" xfId="11" applyNumberFormat="1" applyFont="1" applyFill="1" applyBorder="1" applyAlignment="1">
      <alignment horizontal="center" vertical="center"/>
    </xf>
    <xf numFmtId="10" fontId="51" fillId="6" borderId="36" xfId="11" applyNumberFormat="1" applyFont="1" applyFill="1" applyBorder="1" applyAlignment="1">
      <alignment horizontal="center" vertical="center"/>
    </xf>
    <xf numFmtId="10" fontId="51" fillId="6" borderId="37" xfId="11" applyNumberFormat="1" applyFont="1" applyFill="1" applyBorder="1" applyAlignment="1">
      <alignment horizontal="center" vertical="center"/>
    </xf>
    <xf numFmtId="10" fontId="47" fillId="6" borderId="37" xfId="11" applyNumberFormat="1" applyFont="1" applyFill="1" applyBorder="1" applyAlignment="1">
      <alignment horizontal="center" vertical="center"/>
    </xf>
    <xf numFmtId="10" fontId="51" fillId="6" borderId="33" xfId="11" applyNumberFormat="1" applyFont="1" applyFill="1" applyBorder="1" applyAlignment="1">
      <alignment horizontal="center" vertical="center"/>
    </xf>
    <xf numFmtId="10" fontId="51" fillId="6" borderId="34" xfId="11" applyNumberFormat="1" applyFont="1" applyFill="1" applyBorder="1" applyAlignment="1">
      <alignment horizontal="center" vertical="center"/>
    </xf>
    <xf numFmtId="10" fontId="47" fillId="6" borderId="34" xfId="11" applyNumberFormat="1" applyFont="1" applyFill="1" applyBorder="1" applyAlignment="1">
      <alignment horizontal="center" vertical="center"/>
    </xf>
    <xf numFmtId="37" fontId="41" fillId="6" borderId="141" xfId="7" applyFont="1" applyFill="1" applyBorder="1" applyAlignment="1">
      <alignment horizontal="right" indent="1"/>
    </xf>
    <xf numFmtId="10" fontId="51" fillId="6" borderId="21" xfId="11" applyNumberFormat="1" applyFont="1" applyFill="1" applyBorder="1" applyAlignment="1">
      <alignment horizontal="distributed" indent="1"/>
    </xf>
    <xf numFmtId="37" fontId="41" fillId="6" borderId="32" xfId="7" applyFont="1" applyFill="1" applyBorder="1"/>
    <xf numFmtId="10" fontId="51" fillId="6" borderId="39" xfId="11" applyNumberFormat="1" applyFont="1" applyFill="1" applyBorder="1" applyAlignment="1">
      <alignment horizontal="distributed" indent="1"/>
    </xf>
    <xf numFmtId="37" fontId="41" fillId="6" borderId="33" xfId="7" applyFont="1" applyFill="1" applyBorder="1"/>
    <xf numFmtId="37" fontId="47" fillId="6" borderId="26" xfId="7" applyFont="1" applyFill="1" applyBorder="1" applyAlignment="1">
      <alignment horizontal="right" indent="1"/>
    </xf>
    <xf numFmtId="37" fontId="47" fillId="6" borderId="28" xfId="7" applyFont="1" applyFill="1" applyBorder="1"/>
    <xf numFmtId="2" fontId="41" fillId="6" borderId="141" xfId="7" applyNumberFormat="1" applyFont="1" applyFill="1" applyBorder="1"/>
    <xf numFmtId="37" fontId="51" fillId="6" borderId="0" xfId="7" applyFont="1" applyFill="1" applyBorder="1" applyAlignment="1">
      <alignment horizontal="right"/>
    </xf>
    <xf numFmtId="37" fontId="51" fillId="6" borderId="30" xfId="7" applyFont="1" applyFill="1" applyBorder="1" applyAlignment="1">
      <alignment horizontal="right"/>
    </xf>
    <xf numFmtId="3" fontId="51" fillId="6" borderId="35" xfId="7" applyNumberFormat="1" applyFont="1" applyFill="1" applyBorder="1" applyAlignment="1">
      <alignment horizontal="center"/>
    </xf>
    <xf numFmtId="37" fontId="51" fillId="6" borderId="32" xfId="7" applyFont="1" applyFill="1" applyBorder="1" applyAlignment="1">
      <alignment horizontal="right"/>
    </xf>
    <xf numFmtId="37" fontId="51" fillId="6" borderId="33" xfId="7" applyFont="1" applyFill="1" applyBorder="1" applyAlignment="1">
      <alignment horizontal="right"/>
    </xf>
    <xf numFmtId="10" fontId="51" fillId="6" borderId="36" xfId="7" applyNumberFormat="1" applyFont="1" applyFill="1" applyBorder="1" applyAlignment="1">
      <alignment horizontal="center" vertical="center"/>
    </xf>
    <xf numFmtId="10" fontId="51" fillId="6" borderId="37" xfId="7" applyNumberFormat="1" applyFont="1" applyFill="1" applyBorder="1" applyAlignment="1">
      <alignment horizontal="center" vertical="center"/>
    </xf>
    <xf numFmtId="10" fontId="51" fillId="6" borderId="35" xfId="7" applyNumberFormat="1" applyFont="1" applyFill="1" applyBorder="1" applyAlignment="1">
      <alignment horizontal="center" vertical="center"/>
    </xf>
    <xf numFmtId="10" fontId="47" fillId="6" borderId="37" xfId="7" applyNumberFormat="1" applyFont="1" applyFill="1" applyBorder="1" applyAlignment="1">
      <alignment horizontal="center" vertical="center"/>
    </xf>
    <xf numFmtId="10" fontId="51" fillId="6" borderId="33" xfId="7" applyNumberFormat="1" applyFont="1" applyFill="1" applyBorder="1" applyAlignment="1">
      <alignment horizontal="center" vertical="center"/>
    </xf>
    <xf numFmtId="10" fontId="51" fillId="6" borderId="34" xfId="7" applyNumberFormat="1" applyFont="1" applyFill="1" applyBorder="1" applyAlignment="1">
      <alignment horizontal="center" vertical="center"/>
    </xf>
    <xf numFmtId="10" fontId="51" fillId="6" borderId="32" xfId="7" applyNumberFormat="1" applyFont="1" applyFill="1" applyBorder="1" applyAlignment="1">
      <alignment horizontal="center" vertical="center"/>
    </xf>
    <xf numFmtId="10" fontId="47" fillId="6" borderId="34" xfId="7" applyNumberFormat="1" applyFont="1" applyFill="1" applyBorder="1" applyAlignment="1">
      <alignment horizontal="center" vertical="center"/>
    </xf>
    <xf numFmtId="37" fontId="41" fillId="6" borderId="142" xfId="7" applyFont="1" applyFill="1" applyBorder="1"/>
  </cellXfs>
  <cellStyles count="12">
    <cellStyle name="Hipervínculo" xfId="1" builtinId="8"/>
    <cellStyle name="Hipervínculo 2" xfId="8" xr:uid="{5F819CD3-E9F2-4CA0-BE93-2656916F300F}"/>
    <cellStyle name="Hipervínculo_CUADROS OFERTA Y DEMANDA OCTUBRE 2009" xfId="3" xr:uid="{B15C7FBB-D01F-444B-A402-DF599055A43B}"/>
    <cellStyle name="Hipervínculo_INDICE OFERTA Y DEMANDA" xfId="4" xr:uid="{10DB26C7-8549-4187-82E1-AAC35554B90E}"/>
    <cellStyle name="Normal" xfId="0" builtinId="0"/>
    <cellStyle name="Normal 2" xfId="7" xr:uid="{062AB935-8C72-4B79-B5BF-E3838DCAFD3E}"/>
    <cellStyle name="Normal 3" xfId="10" xr:uid="{46B4898D-4F43-41E2-92F1-B841A515CFFD}"/>
    <cellStyle name="Normal 4" xfId="2" xr:uid="{4AAD0A79-2C20-4077-96E8-8C587BFCFE68}"/>
    <cellStyle name="Normal 4 2" xfId="5" xr:uid="{7A77C8CF-FCE3-4BC7-BD2E-5D7E6FD641CD}"/>
    <cellStyle name="Normal_Cuadro 1.1 Comportamiento pasajeros y carga MARZO 2009 2" xfId="6" xr:uid="{681D14DA-E5A9-40B3-8EFC-BCE6C398B454}"/>
    <cellStyle name="Normal_CUADRO 1.1 DEFINITIVO" xfId="9" xr:uid="{C4690C33-E820-47ED-9C29-B14706E817AA}"/>
    <cellStyle name="Porcentaje" xfId="11" builtinId="5"/>
  </cellStyles>
  <dxfs count="126"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4867275</xdr:colOff>
      <xdr:row>1</xdr:row>
      <xdr:rowOff>85725</xdr:rowOff>
    </xdr:from>
    <xdr:to>
      <xdr:col>5</xdr:col>
      <xdr:colOff>600075</xdr:colOff>
      <xdr:row>7</xdr:row>
      <xdr:rowOff>28575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BAF1386E-41E0-4FB1-92D2-B328EA141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114300"/>
          <a:ext cx="136207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AD7E8-B71D-47D0-8B32-442FFD79438A}">
  <dimension ref="A1:I37"/>
  <sheetViews>
    <sheetView zoomScale="90" zoomScaleNormal="90" workbookViewId="0">
      <selection activeCell="C16" sqref="C16"/>
    </sheetView>
  </sheetViews>
  <sheetFormatPr baseColWidth="10" defaultRowHeight="15" x14ac:dyDescent="0.25"/>
  <cols>
    <col min="1" max="1" width="2.7109375" style="1" customWidth="1"/>
    <col min="2" max="2" width="1.140625" style="1" customWidth="1"/>
    <col min="3" max="3" width="15.85546875" style="1" customWidth="1"/>
    <col min="4" max="4" width="105.140625" style="1" customWidth="1"/>
    <col min="5" max="9" width="11.42578125" style="1"/>
  </cols>
  <sheetData>
    <row r="1" spans="3:6" ht="24" thickBot="1" x14ac:dyDescent="0.4">
      <c r="C1" s="2"/>
    </row>
    <row r="2" spans="3:6" ht="24" thickTop="1" x14ac:dyDescent="0.35">
      <c r="C2" s="3"/>
      <c r="D2" s="4"/>
    </row>
    <row r="3" spans="3:6" ht="24" x14ac:dyDescent="0.35">
      <c r="C3" s="5" t="s">
        <v>0</v>
      </c>
      <c r="D3" s="6"/>
    </row>
    <row r="4" spans="3:6" ht="20.25" x14ac:dyDescent="0.3">
      <c r="C4" s="7" t="s">
        <v>1</v>
      </c>
      <c r="D4" s="6"/>
    </row>
    <row r="5" spans="3:6" ht="18" x14ac:dyDescent="0.25">
      <c r="C5" s="8" t="s">
        <v>2</v>
      </c>
      <c r="D5" s="6"/>
    </row>
    <row r="6" spans="3:6" ht="23.25" x14ac:dyDescent="0.35">
      <c r="C6" s="9"/>
      <c r="D6" s="6"/>
    </row>
    <row r="7" spans="3:6" ht="24" thickBot="1" x14ac:dyDescent="0.4">
      <c r="C7" s="10"/>
      <c r="D7" s="6"/>
    </row>
    <row r="8" spans="3:6" ht="24" x14ac:dyDescent="0.35">
      <c r="C8" s="308" t="s">
        <v>276</v>
      </c>
      <c r="D8" s="309"/>
      <c r="F8" s="11"/>
    </row>
    <row r="9" spans="3:6" ht="23.25" x14ac:dyDescent="0.35">
      <c r="C9" s="310" t="s">
        <v>3</v>
      </c>
      <c r="D9" s="311"/>
      <c r="F9" s="11"/>
    </row>
    <row r="10" spans="3:6" ht="21" thickBot="1" x14ac:dyDescent="0.35">
      <c r="C10" s="312" t="s">
        <v>4</v>
      </c>
      <c r="D10" s="313"/>
      <c r="F10" s="11"/>
    </row>
    <row r="11" spans="3:6" ht="20.25" thickTop="1" x14ac:dyDescent="0.3">
      <c r="C11" s="314" t="s">
        <v>5</v>
      </c>
      <c r="D11" s="315"/>
    </row>
    <row r="12" spans="3:6" ht="18" x14ac:dyDescent="0.25">
      <c r="C12" s="306" t="s">
        <v>6</v>
      </c>
      <c r="D12" s="307"/>
    </row>
    <row r="13" spans="3:6" x14ac:dyDescent="0.25">
      <c r="C13" s="12"/>
      <c r="D13" s="13"/>
    </row>
    <row r="14" spans="3:6" ht="17.25" thickBot="1" x14ac:dyDescent="0.3">
      <c r="C14" s="14" t="s">
        <v>7</v>
      </c>
      <c r="D14" s="15" t="s">
        <v>8</v>
      </c>
    </row>
    <row r="15" spans="3:6" ht="16.5" thickTop="1" thickBot="1" x14ac:dyDescent="0.3">
      <c r="C15" s="16" t="s">
        <v>9</v>
      </c>
      <c r="D15" s="17" t="s">
        <v>10</v>
      </c>
    </row>
    <row r="16" spans="3:6" ht="15.75" thickBot="1" x14ac:dyDescent="0.3">
      <c r="C16" s="18" t="s">
        <v>11</v>
      </c>
      <c r="D16" s="19" t="s">
        <v>12</v>
      </c>
    </row>
    <row r="17" spans="3:4" ht="15.75" thickBot="1" x14ac:dyDescent="0.3">
      <c r="C17" s="20" t="s">
        <v>13</v>
      </c>
      <c r="D17" s="21" t="s">
        <v>14</v>
      </c>
    </row>
    <row r="18" spans="3:4" ht="15.75" thickBot="1" x14ac:dyDescent="0.3">
      <c r="C18" s="18" t="s">
        <v>15</v>
      </c>
      <c r="D18" s="22" t="s">
        <v>16</v>
      </c>
    </row>
    <row r="19" spans="3:4" ht="15.75" thickBot="1" x14ac:dyDescent="0.3">
      <c r="C19" s="20" t="s">
        <v>17</v>
      </c>
      <c r="D19" s="21" t="s">
        <v>18</v>
      </c>
    </row>
    <row r="20" spans="3:4" ht="15.75" thickBot="1" x14ac:dyDescent="0.3">
      <c r="C20" s="18" t="s">
        <v>19</v>
      </c>
      <c r="D20" s="22" t="s">
        <v>20</v>
      </c>
    </row>
    <row r="21" spans="3:4" ht="15.75" thickBot="1" x14ac:dyDescent="0.3">
      <c r="C21" s="20" t="s">
        <v>21</v>
      </c>
      <c r="D21" s="21" t="s">
        <v>22</v>
      </c>
    </row>
    <row r="22" spans="3:4" ht="15.75" thickBot="1" x14ac:dyDescent="0.3">
      <c r="C22" s="23" t="s">
        <v>23</v>
      </c>
      <c r="D22" s="24" t="s">
        <v>24</v>
      </c>
    </row>
    <row r="23" spans="3:4" ht="17.25" thickTop="1" thickBot="1" x14ac:dyDescent="0.3">
      <c r="C23" s="25"/>
      <c r="D23" s="26"/>
    </row>
    <row r="24" spans="3:4" ht="20.25" thickTop="1" x14ac:dyDescent="0.3">
      <c r="C24" s="314" t="s">
        <v>5</v>
      </c>
      <c r="D24" s="315"/>
    </row>
    <row r="25" spans="3:4" ht="18.75" thickBot="1" x14ac:dyDescent="0.3">
      <c r="C25" s="306" t="s">
        <v>25</v>
      </c>
      <c r="D25" s="307"/>
    </row>
    <row r="26" spans="3:4" ht="16.5" thickTop="1" thickBot="1" x14ac:dyDescent="0.3">
      <c r="C26" s="27" t="s">
        <v>26</v>
      </c>
      <c r="D26" s="28" t="s">
        <v>27</v>
      </c>
    </row>
    <row r="27" spans="3:4" ht="15.75" thickBot="1" x14ac:dyDescent="0.3">
      <c r="C27" s="29" t="s">
        <v>28</v>
      </c>
      <c r="D27" s="30" t="s">
        <v>29</v>
      </c>
    </row>
    <row r="28" spans="3:4" ht="15.75" thickBot="1" x14ac:dyDescent="0.3">
      <c r="C28" s="20" t="s">
        <v>30</v>
      </c>
      <c r="D28" s="21" t="s">
        <v>31</v>
      </c>
    </row>
    <row r="29" spans="3:4" ht="15.75" thickBot="1" x14ac:dyDescent="0.3">
      <c r="C29" s="29" t="s">
        <v>32</v>
      </c>
      <c r="D29" s="30" t="s">
        <v>33</v>
      </c>
    </row>
    <row r="30" spans="3:4" ht="15.75" thickBot="1" x14ac:dyDescent="0.3">
      <c r="C30" s="20" t="s">
        <v>34</v>
      </c>
      <c r="D30" s="21" t="s">
        <v>35</v>
      </c>
    </row>
    <row r="31" spans="3:4" ht="15.75" thickBot="1" x14ac:dyDescent="0.3">
      <c r="C31" s="29" t="s">
        <v>36</v>
      </c>
      <c r="D31" s="31" t="s">
        <v>37</v>
      </c>
    </row>
    <row r="32" spans="3:4" ht="15.75" thickBot="1" x14ac:dyDescent="0.3">
      <c r="C32" s="32" t="s">
        <v>38</v>
      </c>
      <c r="D32" s="33" t="s">
        <v>39</v>
      </c>
    </row>
    <row r="33" spans="3:3" ht="15.75" thickTop="1" x14ac:dyDescent="0.25"/>
    <row r="34" spans="3:3" ht="15.75" x14ac:dyDescent="0.25">
      <c r="C34" s="34"/>
    </row>
    <row r="35" spans="3:3" ht="15.75" x14ac:dyDescent="0.25">
      <c r="C35" s="35"/>
    </row>
    <row r="36" spans="3:3" x14ac:dyDescent="0.25">
      <c r="C36" s="36"/>
    </row>
    <row r="37" spans="3:3" x14ac:dyDescent="0.25">
      <c r="C37" s="37"/>
    </row>
  </sheetData>
  <mergeCells count="7">
    <mergeCell ref="C25:D25"/>
    <mergeCell ref="C8:D8"/>
    <mergeCell ref="C9:D9"/>
    <mergeCell ref="C10:D10"/>
    <mergeCell ref="C11:D11"/>
    <mergeCell ref="C12:D12"/>
    <mergeCell ref="C24:D24"/>
  </mergeCells>
  <hyperlinks>
    <hyperlink ref="D15" location="'Cuadro 2.1A'!A1" display="Comportamiento Oferta y Demanda Pasajeros Domésticos - Transporte Regular y no Regular" xr:uid="{05040B53-B11A-468E-BD86-6BC57877A3B6}"/>
    <hyperlink ref="D17" location="'CUADRO 2.2A'!A1" display="Oferta y demanda pasajeros nacionales por empresa" xr:uid="{BBEC948B-DEE6-4B9E-9523-53F081768E80}"/>
    <hyperlink ref="D18" location="'CUADRO 2.2B'!A1" display="Oferta y demanda pasajeros internacionales por empresa" xr:uid="{5D8652E0-2AC2-4371-9804-C2F2B88F6B52}"/>
    <hyperlink ref="D19" location="'Cuadro 2.3'!A1" display="Oferta y Demanda Pasajeros - Principales Rutas Nacionales" xr:uid="{CC772F4F-CDCE-4666-A1FA-48844AE60683}"/>
    <hyperlink ref="D20" location="'Cuadro 2.3B'!A1" display="Oferta y Demanda Pasajeros nacionales rutas troncales por empresa" xr:uid="{6E48D133-2C81-41BD-8A57-C4BDC16C202B}"/>
    <hyperlink ref="D21" location="'Cuadro 2.4'!A1" display="Oferta y Demanda Pasajeros - Principales rutas internacionales" xr:uid="{6C89ACB3-6B3F-47F8-A908-C3FB94EDBD94}"/>
    <hyperlink ref="D22" location="'Cuadro 2.5'!A1" display="Oferta y Demanda Pasajeros Internacionales – Continente y empresa" xr:uid="{B1276A80-D704-45B0-A04C-CA7D56FE653E}"/>
    <hyperlink ref="D26" location="'Cuadro 2.6A'!A1" display="Comportamiento Oferta y Demanda Pasajeros Domésticos - Transporte Regular  y no Regular- Pax-Km y Sillas-Km" xr:uid="{3A7A8FEA-F804-4862-B53D-E46A3DD1D8DE}"/>
    <hyperlink ref="D28" location="'CUADRO 2.7A'!A1" display="Oferta y demanda pasajeros nacionales por empresa - Pax-Km y Sillas-Km" xr:uid="{F5943DB3-AEA2-4964-9E7F-C67689D952ED}"/>
    <hyperlink ref="D29" location="'CUADRO 2.7B'!A1" display="Oferta y demanda pasajeros internacionales por empresa - Pax-Km y Sillas-Km" xr:uid="{504EBEA2-7D6C-4B49-963B-63357237C15E}"/>
    <hyperlink ref="D30" location="'Cuadro 2.8'!A1" display="Oferta y Demanda Pasajeros - Principales Rutas Nacionales - Pax-Km y Sillas-Km" xr:uid="{EB4E2477-5965-4383-93B3-0DF48535E290}"/>
    <hyperlink ref="D31" location="'Cuadro 2.9'!A1" display="Oferta y Demanda Pasajeros - Principales rutas internacionales - Pax-Km y Sillas-Km" xr:uid="{7B91D354-ADE1-45E3-AE09-62CDBFDD6755}"/>
    <hyperlink ref="D32" location="'Cuadro 2.10'!A1" display="Oferta y Demanda Pasajeros Internacionales – Continente y empresa - Pax-Km y Sillas-Km" xr:uid="{C35226E2-EDB8-47D0-8CDB-A274E6DC4D4A}"/>
    <hyperlink ref="D16" location="'Cuadro 2.1B'!A1" display="Comportamiento Oferta y Demanda Pasajeros Internacionales - Transporte Regular y no Regular" xr:uid="{6757C508-189F-450D-A9C5-19843751D1B7}"/>
    <hyperlink ref="D27" location="'Cuadro 2,6B'!A1" display="Comportamiento Oferta y Demanda Pasajeros Internacionales - Transporte Regular y no Regular- Pax-Km y Sillas-Km" xr:uid="{829B81D3-FF71-4DD7-B0DB-9B4A16DCDEF8}"/>
    <hyperlink ref="D14" location="Novedades!A1" display="Novedades importantes para la interpretación de la información." xr:uid="{89524A56-983C-4055-AD6A-E98901361A80}"/>
  </hyperlink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7F172-CE5D-4B10-A0B7-0D6864A656DF}">
  <dimension ref="A1:P28"/>
  <sheetViews>
    <sheetView workbookViewId="0">
      <selection activeCell="A3" sqref="A3"/>
    </sheetView>
  </sheetViews>
  <sheetFormatPr baseColWidth="10" defaultRowHeight="12.75" x14ac:dyDescent="0.2"/>
  <cols>
    <col min="1" max="16384" width="11.42578125" style="39"/>
  </cols>
  <sheetData>
    <row r="1" spans="1:16" ht="13.5" thickBot="1" x14ac:dyDescent="0.25">
      <c r="A1" s="38"/>
      <c r="B1" s="38"/>
      <c r="C1" s="38"/>
      <c r="D1" s="38"/>
      <c r="E1" s="38"/>
      <c r="F1" s="38"/>
      <c r="G1" s="38"/>
      <c r="H1" s="38"/>
    </row>
    <row r="2" spans="1:16" ht="30.75" thickTop="1" x14ac:dyDescent="0.4">
      <c r="A2" s="40" t="s">
        <v>276</v>
      </c>
      <c r="B2" s="41"/>
      <c r="O2" s="316" t="s">
        <v>40</v>
      </c>
      <c r="P2" s="317"/>
    </row>
    <row r="3" spans="1:16" ht="26.25" x14ac:dyDescent="0.4">
      <c r="A3" s="42" t="s">
        <v>4</v>
      </c>
      <c r="B3" s="43"/>
    </row>
    <row r="6" spans="1:16" ht="25.5" x14ac:dyDescent="0.35">
      <c r="A6" s="44" t="s">
        <v>41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16" ht="15.75" x14ac:dyDescent="0.25">
      <c r="A7" s="46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</row>
    <row r="8" spans="1:16" ht="17.25" x14ac:dyDescent="0.3">
      <c r="A8" s="47" t="s">
        <v>42</v>
      </c>
      <c r="B8" s="48"/>
      <c r="C8" s="49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6" ht="17.25" x14ac:dyDescent="0.3">
      <c r="A9" s="50" t="s">
        <v>43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</row>
    <row r="10" spans="1:16" ht="16.5" x14ac:dyDescent="0.25">
      <c r="A10" s="50" t="s">
        <v>44</v>
      </c>
    </row>
    <row r="12" spans="1:16" ht="17.25" x14ac:dyDescent="0.3">
      <c r="A12" s="47"/>
    </row>
    <row r="13" spans="1:16" ht="22.5" x14ac:dyDescent="0.3">
      <c r="A13" s="51" t="s">
        <v>45</v>
      </c>
    </row>
    <row r="15" spans="1:16" ht="16.5" x14ac:dyDescent="0.25">
      <c r="A15" s="50" t="s">
        <v>46</v>
      </c>
    </row>
    <row r="16" spans="1:16" ht="16.5" x14ac:dyDescent="0.25">
      <c r="A16" s="50"/>
    </row>
    <row r="17" spans="1:1" ht="22.5" x14ac:dyDescent="0.3">
      <c r="A17" s="51" t="s">
        <v>47</v>
      </c>
    </row>
    <row r="18" spans="1:1" ht="16.5" x14ac:dyDescent="0.25">
      <c r="A18" s="50" t="s">
        <v>48</v>
      </c>
    </row>
    <row r="19" spans="1:1" ht="16.5" x14ac:dyDescent="0.25">
      <c r="A19" s="50"/>
    </row>
    <row r="20" spans="1:1" ht="16.5" x14ac:dyDescent="0.25">
      <c r="A20" s="52" t="s">
        <v>49</v>
      </c>
    </row>
    <row r="21" spans="1:1" ht="16.5" x14ac:dyDescent="0.25">
      <c r="A21" s="52" t="s">
        <v>50</v>
      </c>
    </row>
    <row r="22" spans="1:1" ht="16.5" x14ac:dyDescent="0.25">
      <c r="A22" s="50"/>
    </row>
    <row r="23" spans="1:1" ht="22.5" x14ac:dyDescent="0.3">
      <c r="A23" s="51" t="s">
        <v>51</v>
      </c>
    </row>
    <row r="24" spans="1:1" ht="16.5" x14ac:dyDescent="0.25">
      <c r="A24" s="50" t="s">
        <v>52</v>
      </c>
    </row>
    <row r="25" spans="1:1" ht="16.5" x14ac:dyDescent="0.25">
      <c r="A25" s="50" t="s">
        <v>53</v>
      </c>
    </row>
    <row r="27" spans="1:1" ht="22.5" x14ac:dyDescent="0.3">
      <c r="A27" s="51" t="s">
        <v>54</v>
      </c>
    </row>
    <row r="28" spans="1:1" ht="16.5" x14ac:dyDescent="0.25">
      <c r="A28" s="50" t="s">
        <v>55</v>
      </c>
    </row>
  </sheetData>
  <mergeCells count="1">
    <mergeCell ref="O2:P2"/>
  </mergeCells>
  <hyperlinks>
    <hyperlink ref="O2:P2" location="INDICE!A1" display="Volver al Indice" xr:uid="{38111170-6090-4FF1-86BE-7F8733059A48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68A49-F001-4A25-861D-64D3CC8D3651}">
  <dimension ref="A1:K65522"/>
  <sheetViews>
    <sheetView zoomScale="90" zoomScaleNormal="90" workbookViewId="0"/>
  </sheetViews>
  <sheetFormatPr baseColWidth="10" defaultRowHeight="15" x14ac:dyDescent="0.25"/>
  <cols>
    <col min="1" max="1" width="11.85546875" style="53" customWidth="1"/>
    <col min="2" max="2" width="18" style="53" customWidth="1"/>
    <col min="3" max="3" width="13.28515625" style="53" customWidth="1"/>
    <col min="4" max="4" width="13.85546875" style="53" customWidth="1"/>
    <col min="5" max="5" width="12.42578125" style="53" customWidth="1"/>
    <col min="6" max="6" width="12.140625" style="53" customWidth="1"/>
    <col min="7" max="7" width="12.7109375" style="53" customWidth="1"/>
    <col min="8" max="8" width="13.42578125" style="53" customWidth="1"/>
    <col min="9" max="9" width="12.7109375" style="53" customWidth="1"/>
    <col min="10" max="10" width="12.85546875" style="53" customWidth="1"/>
    <col min="11" max="11" width="13.140625" style="53" customWidth="1"/>
  </cols>
  <sheetData>
    <row r="1" spans="1:11" x14ac:dyDescent="0.25">
      <c r="J1" s="321" t="s">
        <v>40</v>
      </c>
      <c r="K1" s="321"/>
    </row>
    <row r="2" spans="1:11" ht="15.75" thickBot="1" x14ac:dyDescent="0.3"/>
    <row r="3" spans="1:11" x14ac:dyDescent="0.25">
      <c r="A3" s="322" t="s">
        <v>56</v>
      </c>
      <c r="B3" s="323"/>
      <c r="C3" s="323"/>
      <c r="D3" s="323"/>
      <c r="E3" s="323"/>
      <c r="F3" s="323"/>
      <c r="G3" s="323"/>
      <c r="H3" s="323"/>
      <c r="I3" s="323"/>
      <c r="J3" s="323"/>
      <c r="K3" s="324"/>
    </row>
    <row r="4" spans="1:11" ht="18.75" x14ac:dyDescent="0.25">
      <c r="A4" s="325" t="s">
        <v>57</v>
      </c>
      <c r="B4" s="326"/>
      <c r="C4" s="326"/>
      <c r="D4" s="326"/>
      <c r="E4" s="326"/>
      <c r="F4" s="326"/>
      <c r="G4" s="326"/>
      <c r="H4" s="326"/>
      <c r="I4" s="326"/>
      <c r="J4" s="326"/>
      <c r="K4" s="327"/>
    </row>
    <row r="5" spans="1:11" x14ac:dyDescent="0.25">
      <c r="A5" s="328" t="s">
        <v>58</v>
      </c>
      <c r="B5" s="329"/>
      <c r="C5" s="329"/>
      <c r="D5" s="329"/>
      <c r="E5" s="329"/>
      <c r="F5" s="329"/>
      <c r="G5" s="329"/>
      <c r="H5" s="329"/>
      <c r="I5" s="329"/>
      <c r="J5" s="329"/>
      <c r="K5" s="330"/>
    </row>
    <row r="6" spans="1:11" ht="15.75" thickBot="1" x14ac:dyDescent="0.3">
      <c r="A6" s="331"/>
      <c r="B6" s="332"/>
      <c r="C6" s="332"/>
      <c r="D6" s="332"/>
      <c r="E6" s="332"/>
      <c r="F6" s="332"/>
      <c r="G6" s="332"/>
      <c r="H6" s="332"/>
      <c r="I6" s="332"/>
      <c r="J6" s="332"/>
      <c r="K6" s="333"/>
    </row>
    <row r="7" spans="1:11" ht="15.75" x14ac:dyDescent="0.25">
      <c r="A7" s="334" t="s">
        <v>59</v>
      </c>
      <c r="B7" s="335"/>
      <c r="C7" s="54" t="s">
        <v>60</v>
      </c>
      <c r="D7" s="55"/>
      <c r="E7" s="56"/>
      <c r="F7" s="54" t="s">
        <v>61</v>
      </c>
      <c r="G7" s="55"/>
      <c r="H7" s="56"/>
      <c r="I7" s="54" t="s">
        <v>62</v>
      </c>
      <c r="J7" s="55"/>
      <c r="K7" s="56"/>
    </row>
    <row r="8" spans="1:11" ht="16.5" thickBot="1" x14ac:dyDescent="0.3">
      <c r="A8" s="336"/>
      <c r="B8" s="337"/>
      <c r="C8" s="57"/>
      <c r="D8" s="58"/>
      <c r="E8" s="59"/>
      <c r="F8" s="57"/>
      <c r="G8" s="58"/>
      <c r="H8" s="59"/>
      <c r="I8" s="57"/>
      <c r="J8" s="58"/>
      <c r="K8" s="59"/>
    </row>
    <row r="9" spans="1:11" ht="26.25" thickBot="1" x14ac:dyDescent="0.3">
      <c r="A9" s="60" t="s">
        <v>63</v>
      </c>
      <c r="B9" s="61" t="s">
        <v>64</v>
      </c>
      <c r="C9" s="62" t="s">
        <v>65</v>
      </c>
      <c r="D9" s="63" t="s">
        <v>66</v>
      </c>
      <c r="E9" s="64" t="s">
        <v>67</v>
      </c>
      <c r="F9" s="62" t="s">
        <v>65</v>
      </c>
      <c r="G9" s="63" t="s">
        <v>66</v>
      </c>
      <c r="H9" s="64" t="s">
        <v>67</v>
      </c>
      <c r="I9" s="62" t="s">
        <v>65</v>
      </c>
      <c r="J9" s="63" t="s">
        <v>66</v>
      </c>
      <c r="K9" s="64" t="s">
        <v>67</v>
      </c>
    </row>
    <row r="10" spans="1:11" ht="16.5" x14ac:dyDescent="0.3">
      <c r="A10" s="65"/>
      <c r="B10" s="66"/>
      <c r="C10" s="67"/>
      <c r="D10" s="68"/>
      <c r="E10" s="69"/>
      <c r="F10" s="67"/>
      <c r="G10" s="68"/>
      <c r="H10" s="70"/>
      <c r="I10" s="67"/>
      <c r="J10" s="68"/>
      <c r="K10" s="70"/>
    </row>
    <row r="11" spans="1:11" ht="16.5" x14ac:dyDescent="0.3">
      <c r="A11" s="318">
        <v>2018</v>
      </c>
      <c r="B11" s="71" t="s">
        <v>68</v>
      </c>
      <c r="C11" s="72">
        <v>2654632</v>
      </c>
      <c r="D11" s="73">
        <v>2200197</v>
      </c>
      <c r="E11" s="74">
        <f t="shared" ref="E11:E22" si="0">(D11/C11)</f>
        <v>0.82881431399907779</v>
      </c>
      <c r="F11" s="75">
        <v>35836</v>
      </c>
      <c r="G11" s="76">
        <v>28292</v>
      </c>
      <c r="H11" s="77">
        <f t="shared" ref="H11:H22" si="1">(G11/F11)</f>
        <v>0.78948543364214752</v>
      </c>
      <c r="I11" s="78">
        <f t="shared" ref="I11:I22" si="2">C11+F11</f>
        <v>2690468</v>
      </c>
      <c r="J11" s="79">
        <f t="shared" ref="J11:J22" si="3">G11+D11</f>
        <v>2228489</v>
      </c>
      <c r="K11" s="80">
        <f t="shared" ref="K11:K22" si="4">(J11/I11)</f>
        <v>0.82829046842408083</v>
      </c>
    </row>
    <row r="12" spans="1:11" ht="16.5" x14ac:dyDescent="0.3">
      <c r="A12" s="319"/>
      <c r="B12" s="71" t="s">
        <v>69</v>
      </c>
      <c r="C12" s="72">
        <v>2294225</v>
      </c>
      <c r="D12" s="73">
        <v>1944454</v>
      </c>
      <c r="E12" s="74">
        <f t="shared" si="0"/>
        <v>0.84754285216140524</v>
      </c>
      <c r="F12" s="72">
        <v>25078</v>
      </c>
      <c r="G12" s="76">
        <v>20620</v>
      </c>
      <c r="H12" s="77">
        <f t="shared" si="1"/>
        <v>0.82223462796076241</v>
      </c>
      <c r="I12" s="81">
        <f t="shared" si="2"/>
        <v>2319303</v>
      </c>
      <c r="J12" s="79">
        <f t="shared" si="3"/>
        <v>1965074</v>
      </c>
      <c r="K12" s="80">
        <f t="shared" si="4"/>
        <v>0.84726920113499615</v>
      </c>
    </row>
    <row r="13" spans="1:11" ht="16.5" x14ac:dyDescent="0.3">
      <c r="A13" s="319"/>
      <c r="B13" s="71" t="s">
        <v>70</v>
      </c>
      <c r="C13" s="72">
        <v>2584407</v>
      </c>
      <c r="D13" s="73">
        <v>2074421</v>
      </c>
      <c r="E13" s="74">
        <f t="shared" si="0"/>
        <v>0.80266807820904373</v>
      </c>
      <c r="F13" s="72">
        <v>20354</v>
      </c>
      <c r="G13" s="76">
        <v>17073</v>
      </c>
      <c r="H13" s="77">
        <f t="shared" si="1"/>
        <v>0.83880318364940554</v>
      </c>
      <c r="I13" s="81">
        <f t="shared" si="2"/>
        <v>2604761</v>
      </c>
      <c r="J13" s="79">
        <f t="shared" si="3"/>
        <v>2091494</v>
      </c>
      <c r="K13" s="80">
        <f t="shared" si="4"/>
        <v>0.80295044343799682</v>
      </c>
    </row>
    <row r="14" spans="1:11" ht="16.5" x14ac:dyDescent="0.3">
      <c r="A14" s="319"/>
      <c r="B14" s="71" t="s">
        <v>71</v>
      </c>
      <c r="C14" s="72">
        <v>2491338</v>
      </c>
      <c r="D14" s="73">
        <v>2054128</v>
      </c>
      <c r="E14" s="74">
        <f t="shared" si="0"/>
        <v>0.82450795516304898</v>
      </c>
      <c r="F14" s="72">
        <v>32120</v>
      </c>
      <c r="G14" s="76">
        <v>24116</v>
      </c>
      <c r="H14" s="77">
        <f t="shared" si="1"/>
        <v>0.7508094645080946</v>
      </c>
      <c r="I14" s="81">
        <f t="shared" si="2"/>
        <v>2523458</v>
      </c>
      <c r="J14" s="79">
        <f t="shared" si="3"/>
        <v>2078244</v>
      </c>
      <c r="K14" s="80">
        <f t="shared" si="4"/>
        <v>0.82356987911033197</v>
      </c>
    </row>
    <row r="15" spans="1:11" ht="16.5" x14ac:dyDescent="0.3">
      <c r="A15" s="319"/>
      <c r="B15" s="71" t="s">
        <v>72</v>
      </c>
      <c r="C15" s="72">
        <v>2578716</v>
      </c>
      <c r="D15" s="73">
        <v>2051503</v>
      </c>
      <c r="E15" s="74">
        <f t="shared" si="0"/>
        <v>0.79555212749290727</v>
      </c>
      <c r="F15" s="72">
        <v>27154</v>
      </c>
      <c r="G15" s="76">
        <v>22131</v>
      </c>
      <c r="H15" s="77">
        <f t="shared" si="1"/>
        <v>0.81501804522353982</v>
      </c>
      <c r="I15" s="81">
        <f t="shared" si="2"/>
        <v>2605870</v>
      </c>
      <c r="J15" s="79">
        <f t="shared" si="3"/>
        <v>2073634</v>
      </c>
      <c r="K15" s="80">
        <f t="shared" si="4"/>
        <v>0.79575496859014461</v>
      </c>
    </row>
    <row r="16" spans="1:11" ht="16.5" x14ac:dyDescent="0.3">
      <c r="A16" s="319"/>
      <c r="B16" s="71" t="s">
        <v>73</v>
      </c>
      <c r="C16" s="72">
        <v>2498640</v>
      </c>
      <c r="D16" s="73">
        <v>2126720</v>
      </c>
      <c r="E16" s="74">
        <f t="shared" si="0"/>
        <v>0.85115102615823013</v>
      </c>
      <c r="F16" s="72">
        <v>23341</v>
      </c>
      <c r="G16" s="76">
        <v>19334</v>
      </c>
      <c r="H16" s="77">
        <f t="shared" si="1"/>
        <v>0.82832783513988262</v>
      </c>
      <c r="I16" s="81">
        <f t="shared" si="2"/>
        <v>2521981</v>
      </c>
      <c r="J16" s="79">
        <f t="shared" si="3"/>
        <v>2146054</v>
      </c>
      <c r="K16" s="80">
        <f t="shared" si="4"/>
        <v>0.8509397969294773</v>
      </c>
    </row>
    <row r="17" spans="1:11" ht="16.5" x14ac:dyDescent="0.3">
      <c r="A17" s="319"/>
      <c r="B17" s="71" t="s">
        <v>74</v>
      </c>
      <c r="C17" s="72">
        <v>2731613</v>
      </c>
      <c r="D17" s="73">
        <v>2320299</v>
      </c>
      <c r="E17" s="74">
        <f t="shared" si="0"/>
        <v>0.84942449754046423</v>
      </c>
      <c r="F17" s="72">
        <v>25232</v>
      </c>
      <c r="G17" s="76">
        <v>20356</v>
      </c>
      <c r="H17" s="77">
        <f t="shared" si="1"/>
        <v>0.80675332910589725</v>
      </c>
      <c r="I17" s="81">
        <f t="shared" si="2"/>
        <v>2756845</v>
      </c>
      <c r="J17" s="79">
        <f t="shared" si="3"/>
        <v>2340655</v>
      </c>
      <c r="K17" s="80">
        <f t="shared" si="4"/>
        <v>0.8490339500407168</v>
      </c>
    </row>
    <row r="18" spans="1:11" ht="16.5" x14ac:dyDescent="0.3">
      <c r="A18" s="320"/>
      <c r="B18" s="71" t="s">
        <v>75</v>
      </c>
      <c r="C18" s="72">
        <v>2727845</v>
      </c>
      <c r="D18" s="73">
        <v>2297761</v>
      </c>
      <c r="E18" s="74">
        <f t="shared" si="0"/>
        <v>0.84233561657645506</v>
      </c>
      <c r="F18" s="72">
        <v>19198</v>
      </c>
      <c r="G18" s="76">
        <v>15397</v>
      </c>
      <c r="H18" s="77">
        <f t="shared" si="1"/>
        <v>0.80201062610688612</v>
      </c>
      <c r="I18" s="81">
        <f t="shared" si="2"/>
        <v>2747043</v>
      </c>
      <c r="J18" s="79">
        <f t="shared" si="3"/>
        <v>2313158</v>
      </c>
      <c r="K18" s="80">
        <f t="shared" si="4"/>
        <v>0.84205380112360817</v>
      </c>
    </row>
    <row r="19" spans="1:11" ht="16.5" x14ac:dyDescent="0.3">
      <c r="A19" s="319"/>
      <c r="B19" s="71" t="s">
        <v>76</v>
      </c>
      <c r="C19" s="72">
        <v>2663006</v>
      </c>
      <c r="D19" s="73">
        <v>2207196</v>
      </c>
      <c r="E19" s="74">
        <f t="shared" si="0"/>
        <v>0.82883628501024786</v>
      </c>
      <c r="F19" s="72">
        <v>20000</v>
      </c>
      <c r="G19" s="76">
        <v>16155</v>
      </c>
      <c r="H19" s="77">
        <f t="shared" si="1"/>
        <v>0.80774999999999997</v>
      </c>
      <c r="I19" s="81">
        <f t="shared" si="2"/>
        <v>2683006</v>
      </c>
      <c r="J19" s="79">
        <f t="shared" si="3"/>
        <v>2223351</v>
      </c>
      <c r="K19" s="80">
        <f t="shared" si="4"/>
        <v>0.82867910097852926</v>
      </c>
    </row>
    <row r="20" spans="1:11" ht="16.5" x14ac:dyDescent="0.3">
      <c r="A20" s="319"/>
      <c r="B20" s="71" t="s">
        <v>77</v>
      </c>
      <c r="C20" s="72">
        <v>2858500</v>
      </c>
      <c r="D20" s="73">
        <v>2349342</v>
      </c>
      <c r="E20" s="74">
        <f t="shared" si="0"/>
        <v>0.8218793073290187</v>
      </c>
      <c r="F20" s="72">
        <v>19645</v>
      </c>
      <c r="G20" s="76">
        <v>15937</v>
      </c>
      <c r="H20" s="77">
        <f t="shared" si="1"/>
        <v>0.81124968185288882</v>
      </c>
      <c r="I20" s="81">
        <f t="shared" si="2"/>
        <v>2878145</v>
      </c>
      <c r="J20" s="79">
        <f t="shared" si="3"/>
        <v>2365279</v>
      </c>
      <c r="K20" s="80">
        <f t="shared" si="4"/>
        <v>0.8218067540030124</v>
      </c>
    </row>
    <row r="21" spans="1:11" ht="16.5" x14ac:dyDescent="0.3">
      <c r="A21" s="319"/>
      <c r="B21" s="71" t="s">
        <v>78</v>
      </c>
      <c r="C21" s="72">
        <v>2810237</v>
      </c>
      <c r="D21" s="73">
        <v>2336707</v>
      </c>
      <c r="E21" s="74">
        <f t="shared" si="0"/>
        <v>0.83149819748298814</v>
      </c>
      <c r="F21" s="72">
        <v>26020</v>
      </c>
      <c r="G21" s="76">
        <v>20025</v>
      </c>
      <c r="H21" s="77">
        <f t="shared" si="1"/>
        <v>0.76960030745580321</v>
      </c>
      <c r="I21" s="81">
        <f t="shared" si="2"/>
        <v>2836257</v>
      </c>
      <c r="J21" s="79">
        <f t="shared" si="3"/>
        <v>2356732</v>
      </c>
      <c r="K21" s="80">
        <f t="shared" si="4"/>
        <v>0.83093034234908891</v>
      </c>
    </row>
    <row r="22" spans="1:11" ht="16.5" x14ac:dyDescent="0.3">
      <c r="A22" s="319"/>
      <c r="B22" s="71" t="s">
        <v>79</v>
      </c>
      <c r="C22" s="72">
        <v>3049176</v>
      </c>
      <c r="D22" s="73">
        <v>2498997</v>
      </c>
      <c r="E22" s="74">
        <f t="shared" si="0"/>
        <v>0.81956469551118072</v>
      </c>
      <c r="F22" s="72">
        <v>16712</v>
      </c>
      <c r="G22" s="76">
        <v>13597</v>
      </c>
      <c r="H22" s="77">
        <f t="shared" si="1"/>
        <v>0.81360698898994732</v>
      </c>
      <c r="I22" s="81">
        <f t="shared" si="2"/>
        <v>3065888</v>
      </c>
      <c r="J22" s="79">
        <f t="shared" si="3"/>
        <v>2512594</v>
      </c>
      <c r="K22" s="80">
        <f t="shared" si="4"/>
        <v>0.81953222035508144</v>
      </c>
    </row>
    <row r="23" spans="1:11" ht="16.5" x14ac:dyDescent="0.3">
      <c r="A23" s="82"/>
      <c r="B23" s="83"/>
      <c r="C23" s="84"/>
      <c r="D23" s="85"/>
      <c r="E23" s="86"/>
      <c r="F23" s="87"/>
      <c r="G23" s="88"/>
      <c r="H23" s="89"/>
      <c r="I23" s="90"/>
      <c r="J23" s="91"/>
      <c r="K23" s="92"/>
    </row>
    <row r="24" spans="1:11" ht="16.5" x14ac:dyDescent="0.25">
      <c r="A24" s="93">
        <v>2019</v>
      </c>
      <c r="B24" s="94" t="s">
        <v>68</v>
      </c>
      <c r="C24" s="95">
        <v>2951683</v>
      </c>
      <c r="D24" s="96">
        <v>2452619</v>
      </c>
      <c r="E24" s="77">
        <f t="shared" ref="E24:E30" si="5">(D24/C24)</f>
        <v>0.83092222301649599</v>
      </c>
      <c r="F24" s="95">
        <v>16686</v>
      </c>
      <c r="G24" s="97">
        <v>13165</v>
      </c>
      <c r="H24" s="77">
        <f t="shared" ref="H24:H30" si="6">(G24/F24)</f>
        <v>0.78898477765791686</v>
      </c>
      <c r="I24" s="98">
        <f t="shared" ref="I24:I30" si="7">C24+F24</f>
        <v>2968369</v>
      </c>
      <c r="J24" s="99">
        <f t="shared" ref="J24:J30" si="8">G24+D24</f>
        <v>2465784</v>
      </c>
      <c r="K24" s="80">
        <f t="shared" ref="K24:K30" si="9">(J24/I24)</f>
        <v>0.83068648136400836</v>
      </c>
    </row>
    <row r="25" spans="1:11" ht="16.5" x14ac:dyDescent="0.25">
      <c r="A25" s="100"/>
      <c r="B25" s="94" t="s">
        <v>69</v>
      </c>
      <c r="C25" s="95">
        <v>2499484</v>
      </c>
      <c r="D25" s="96">
        <v>2019695</v>
      </c>
      <c r="E25" s="101">
        <f t="shared" si="5"/>
        <v>0.80804478044268335</v>
      </c>
      <c r="F25" s="95">
        <v>19565</v>
      </c>
      <c r="G25" s="97">
        <v>15512</v>
      </c>
      <c r="H25" s="77">
        <f t="shared" si="6"/>
        <v>0.79284436493738819</v>
      </c>
      <c r="I25" s="98">
        <f t="shared" si="7"/>
        <v>2519049</v>
      </c>
      <c r="J25" s="99">
        <f t="shared" si="8"/>
        <v>2035207</v>
      </c>
      <c r="K25" s="80">
        <f t="shared" si="9"/>
        <v>0.80792672155245893</v>
      </c>
    </row>
    <row r="26" spans="1:11" ht="16.5" x14ac:dyDescent="0.25">
      <c r="A26" s="100"/>
      <c r="B26" s="94" t="s">
        <v>70</v>
      </c>
      <c r="C26" s="95">
        <v>2797482</v>
      </c>
      <c r="D26" s="96">
        <v>2253014</v>
      </c>
      <c r="E26" s="101">
        <f t="shared" si="5"/>
        <v>0.80537211678216336</v>
      </c>
      <c r="F26" s="95">
        <v>35559</v>
      </c>
      <c r="G26" s="97">
        <v>27819</v>
      </c>
      <c r="H26" s="77">
        <f t="shared" si="6"/>
        <v>0.78233358643381423</v>
      </c>
      <c r="I26" s="98">
        <f t="shared" si="7"/>
        <v>2833041</v>
      </c>
      <c r="J26" s="99">
        <f t="shared" si="8"/>
        <v>2280833</v>
      </c>
      <c r="K26" s="80">
        <f t="shared" si="9"/>
        <v>0.80508294797004354</v>
      </c>
    </row>
    <row r="27" spans="1:11" ht="16.5" x14ac:dyDescent="0.25">
      <c r="A27" s="100"/>
      <c r="B27" s="94" t="s">
        <v>71</v>
      </c>
      <c r="C27" s="95">
        <v>2760915</v>
      </c>
      <c r="D27" s="96">
        <v>2204878</v>
      </c>
      <c r="E27" s="101">
        <f t="shared" si="5"/>
        <v>0.79860408596425458</v>
      </c>
      <c r="F27" s="95">
        <v>41893</v>
      </c>
      <c r="G27" s="97">
        <v>30191</v>
      </c>
      <c r="H27" s="77">
        <f t="shared" si="6"/>
        <v>0.72066932423077845</v>
      </c>
      <c r="I27" s="98">
        <f t="shared" si="7"/>
        <v>2802808</v>
      </c>
      <c r="J27" s="99">
        <f t="shared" si="8"/>
        <v>2235069</v>
      </c>
      <c r="K27" s="80">
        <f t="shared" si="9"/>
        <v>0.79743921096272019</v>
      </c>
    </row>
    <row r="28" spans="1:11" ht="16.5" x14ac:dyDescent="0.25">
      <c r="A28" s="100"/>
      <c r="B28" s="94" t="s">
        <v>72</v>
      </c>
      <c r="C28" s="95">
        <v>2801280</v>
      </c>
      <c r="D28" s="96">
        <v>2286452</v>
      </c>
      <c r="E28" s="101">
        <f t="shared" si="5"/>
        <v>0.8162168722869545</v>
      </c>
      <c r="F28" s="95">
        <v>33049</v>
      </c>
      <c r="G28" s="97">
        <v>24625</v>
      </c>
      <c r="H28" s="77">
        <f t="shared" si="6"/>
        <v>0.74510575206511542</v>
      </c>
      <c r="I28" s="98">
        <f t="shared" si="7"/>
        <v>2834329</v>
      </c>
      <c r="J28" s="99">
        <f t="shared" si="8"/>
        <v>2311077</v>
      </c>
      <c r="K28" s="80">
        <f t="shared" si="9"/>
        <v>0.81538769846408088</v>
      </c>
    </row>
    <row r="29" spans="1:11" ht="16.5" x14ac:dyDescent="0.25">
      <c r="A29" s="100"/>
      <c r="B29" s="94" t="s">
        <v>73</v>
      </c>
      <c r="C29" s="95">
        <v>2964653</v>
      </c>
      <c r="D29" s="96">
        <v>2447402</v>
      </c>
      <c r="E29" s="101">
        <f t="shared" si="5"/>
        <v>0.82552730454457912</v>
      </c>
      <c r="F29" s="95">
        <v>57320</v>
      </c>
      <c r="G29" s="97">
        <v>47586</v>
      </c>
      <c r="H29" s="77">
        <f t="shared" si="6"/>
        <v>0.83018143754361484</v>
      </c>
      <c r="I29" s="98">
        <f t="shared" si="7"/>
        <v>3021973</v>
      </c>
      <c r="J29" s="99">
        <f t="shared" si="8"/>
        <v>2494988</v>
      </c>
      <c r="K29" s="80">
        <f t="shared" si="9"/>
        <v>0.82561558293207782</v>
      </c>
    </row>
    <row r="30" spans="1:11" ht="17.25" thickBot="1" x14ac:dyDescent="0.3">
      <c r="A30" s="100"/>
      <c r="B30" s="94" t="s">
        <v>74</v>
      </c>
      <c r="C30" s="95">
        <v>3261677</v>
      </c>
      <c r="D30" s="96">
        <v>2682623</v>
      </c>
      <c r="E30" s="101">
        <f t="shared" si="5"/>
        <v>0.82246739943900027</v>
      </c>
      <c r="F30" s="95">
        <v>82061</v>
      </c>
      <c r="G30" s="97">
        <v>70345</v>
      </c>
      <c r="H30" s="77">
        <f t="shared" si="6"/>
        <v>0.85722815953985454</v>
      </c>
      <c r="I30" s="98">
        <f t="shared" si="7"/>
        <v>3343738</v>
      </c>
      <c r="J30" s="99">
        <f t="shared" si="8"/>
        <v>2752968</v>
      </c>
      <c r="K30" s="80">
        <f t="shared" si="9"/>
        <v>0.82332048743053432</v>
      </c>
    </row>
    <row r="31" spans="1:11" ht="15.75" x14ac:dyDescent="0.25">
      <c r="A31" s="102" t="s">
        <v>80</v>
      </c>
      <c r="B31" s="103"/>
      <c r="C31" s="104"/>
      <c r="D31" s="410"/>
      <c r="E31" s="106"/>
      <c r="F31" s="107"/>
      <c r="G31" s="410"/>
      <c r="H31" s="106"/>
      <c r="I31" s="107"/>
      <c r="J31" s="410"/>
      <c r="K31" s="415"/>
    </row>
    <row r="32" spans="1:11" x14ac:dyDescent="0.25">
      <c r="A32" s="108" t="s">
        <v>84</v>
      </c>
      <c r="B32" s="109"/>
      <c r="C32" s="401">
        <f>(C30/C17-1)</f>
        <v>0.19404798556750169</v>
      </c>
      <c r="D32" s="411">
        <f>(D30/D17-1)</f>
        <v>0.15615401290954312</v>
      </c>
      <c r="E32" s="411">
        <f>(E30/E17-1)</f>
        <v>-3.1735720101691345E-2</v>
      </c>
      <c r="F32" s="401">
        <f>(F30/F17-1)</f>
        <v>2.2522590361445785</v>
      </c>
      <c r="G32" s="411">
        <f>(G30/G17-1)</f>
        <v>2.455737865985459</v>
      </c>
      <c r="H32" s="411">
        <f>(H30/H17-1)</f>
        <v>6.2565382271055681E-2</v>
      </c>
      <c r="I32" s="401">
        <f>(I30/I17-1)</f>
        <v>0.21288574439259378</v>
      </c>
      <c r="J32" s="411">
        <f>(J30/J17-1)</f>
        <v>0.17615282901580964</v>
      </c>
      <c r="K32" s="411">
        <f>(K30/K17-1)</f>
        <v>-3.0285552902742374E-2</v>
      </c>
    </row>
    <row r="33" spans="1:11" ht="16.5" thickBot="1" x14ac:dyDescent="0.3">
      <c r="A33" s="108"/>
      <c r="B33" s="109"/>
      <c r="C33" s="412"/>
      <c r="D33" s="431"/>
      <c r="E33" s="109"/>
      <c r="F33" s="412"/>
      <c r="G33" s="431"/>
      <c r="H33" s="109"/>
      <c r="I33" s="412"/>
      <c r="J33" s="431"/>
      <c r="K33" s="416"/>
    </row>
    <row r="34" spans="1:11" ht="16.5" x14ac:dyDescent="0.3">
      <c r="A34" s="102" t="s">
        <v>81</v>
      </c>
      <c r="B34" s="110"/>
      <c r="C34" s="111"/>
      <c r="D34" s="112"/>
      <c r="E34" s="113"/>
      <c r="F34" s="420"/>
      <c r="G34" s="112"/>
      <c r="H34" s="113"/>
      <c r="I34" s="420"/>
      <c r="J34" s="417"/>
      <c r="K34" s="114"/>
    </row>
    <row r="35" spans="1:11" ht="16.5" x14ac:dyDescent="0.3">
      <c r="A35" s="108" t="s">
        <v>85</v>
      </c>
      <c r="B35" s="115"/>
      <c r="C35" s="72">
        <f>SUM(C11:C17)</f>
        <v>17833571</v>
      </c>
      <c r="D35" s="79">
        <f>SUM(D11:D17)</f>
        <v>14771722</v>
      </c>
      <c r="E35" s="116">
        <f>(D35/C35)</f>
        <v>0.82830982084294835</v>
      </c>
      <c r="F35" s="72">
        <f>SUM(F11:F17)</f>
        <v>189115</v>
      </c>
      <c r="G35" s="79">
        <f>SUM(G11:G17)</f>
        <v>151922</v>
      </c>
      <c r="H35" s="116">
        <f>(G35/F35)</f>
        <v>0.80333130634798933</v>
      </c>
      <c r="I35" s="72">
        <f>SUM(I11:I17)</f>
        <v>18022686</v>
      </c>
      <c r="J35" s="418">
        <f>SUM(J11:J17)</f>
        <v>14923644</v>
      </c>
      <c r="K35" s="117">
        <f>(J35/I35)</f>
        <v>0.82804771719376347</v>
      </c>
    </row>
    <row r="36" spans="1:11" ht="17.25" thickBot="1" x14ac:dyDescent="0.35">
      <c r="A36" s="118" t="s">
        <v>86</v>
      </c>
      <c r="B36" s="119"/>
      <c r="C36" s="421">
        <f>SUM(C24:C30)</f>
        <v>20037174</v>
      </c>
      <c r="D36" s="422">
        <f>SUM(D24:D30)</f>
        <v>16346683</v>
      </c>
      <c r="E36" s="120">
        <f>(D36/C36)</f>
        <v>0.8158177894747034</v>
      </c>
      <c r="F36" s="421">
        <f>SUM(F24:F30)</f>
        <v>286133</v>
      </c>
      <c r="G36" s="422">
        <f>SUM(G24:G30)</f>
        <v>229243</v>
      </c>
      <c r="H36" s="120">
        <f>(G36/F36)</f>
        <v>0.80117637602094127</v>
      </c>
      <c r="I36" s="421">
        <f>SUM(I24:I30)</f>
        <v>20323307</v>
      </c>
      <c r="J36" s="419">
        <f>SUM(J24:J30)</f>
        <v>16575926</v>
      </c>
      <c r="K36" s="121">
        <f>(J36/I36)</f>
        <v>0.81561165217845699</v>
      </c>
    </row>
    <row r="37" spans="1:11" x14ac:dyDescent="0.25">
      <c r="A37" s="108" t="s">
        <v>82</v>
      </c>
      <c r="B37" s="122"/>
      <c r="C37" s="402">
        <f>(C36/C35-1)</f>
        <v>0.12356487660267246</v>
      </c>
      <c r="D37" s="423">
        <f t="shared" ref="D37:K37" si="10">(D36/D35-1)</f>
        <v>0.10662000002437089</v>
      </c>
      <c r="E37" s="424">
        <f t="shared" si="10"/>
        <v>-1.5081351269664034E-2</v>
      </c>
      <c r="F37" s="425">
        <f t="shared" si="10"/>
        <v>0.51301060201464721</v>
      </c>
      <c r="G37" s="423">
        <f t="shared" si="10"/>
        <v>0.50895196219112449</v>
      </c>
      <c r="H37" s="424">
        <f t="shared" si="10"/>
        <v>-2.6824926528066229E-3</v>
      </c>
      <c r="I37" s="425">
        <f t="shared" si="10"/>
        <v>0.1276513944702804</v>
      </c>
      <c r="J37" s="423">
        <f t="shared" si="10"/>
        <v>0.11071572063766721</v>
      </c>
      <c r="K37" s="426">
        <f t="shared" si="10"/>
        <v>-1.5018536682224082E-2</v>
      </c>
    </row>
    <row r="38" spans="1:11" ht="15.75" thickBot="1" x14ac:dyDescent="0.3">
      <c r="A38" s="118" t="s">
        <v>83</v>
      </c>
      <c r="B38" s="123"/>
      <c r="C38" s="403"/>
      <c r="D38" s="427"/>
      <c r="E38" s="428"/>
      <c r="F38" s="429"/>
      <c r="G38" s="427"/>
      <c r="H38" s="428"/>
      <c r="I38" s="429"/>
      <c r="J38" s="427"/>
      <c r="K38" s="430"/>
    </row>
    <row r="39" spans="1:11" x14ac:dyDescent="0.25">
      <c r="A39" s="124"/>
      <c r="B39" s="125"/>
      <c r="C39" s="126"/>
      <c r="D39" s="126"/>
      <c r="E39" s="126"/>
      <c r="F39" s="126"/>
      <c r="G39" s="126"/>
      <c r="H39" s="126"/>
    </row>
    <row r="40" spans="1:11" x14ac:dyDescent="0.25">
      <c r="A40" s="124"/>
      <c r="B40" s="125"/>
      <c r="C40" s="126"/>
      <c r="D40" s="126"/>
      <c r="E40" s="126"/>
      <c r="F40" s="126"/>
      <c r="G40" s="126"/>
      <c r="H40" s="126"/>
    </row>
    <row r="41" spans="1:11" x14ac:dyDescent="0.25">
      <c r="A41" s="124"/>
    </row>
    <row r="42" spans="1:11" ht="15.75" x14ac:dyDescent="0.3">
      <c r="A42" s="127"/>
    </row>
    <row r="43" spans="1:11" x14ac:dyDescent="0.25">
      <c r="A43" s="128"/>
    </row>
    <row r="65522" spans="3:3" x14ac:dyDescent="0.25">
      <c r="C65522" s="129" t="e">
        <f>((C65518/C65505)-1)*100</f>
        <v>#DIV/0!</v>
      </c>
    </row>
  </sheetData>
  <mergeCells count="15">
    <mergeCell ref="H37:H38"/>
    <mergeCell ref="I37:I38"/>
    <mergeCell ref="J37:J38"/>
    <mergeCell ref="K37:K38"/>
    <mergeCell ref="C37:C38"/>
    <mergeCell ref="D37:D38"/>
    <mergeCell ref="E37:E38"/>
    <mergeCell ref="F37:F38"/>
    <mergeCell ref="G37:G38"/>
    <mergeCell ref="A11:A22"/>
    <mergeCell ref="J1:K1"/>
    <mergeCell ref="A3:K3"/>
    <mergeCell ref="A4:K4"/>
    <mergeCell ref="A5:K6"/>
    <mergeCell ref="A7:B8"/>
  </mergeCells>
  <conditionalFormatting sqref="C31:H31 A31:B38 C33:H36">
    <cfRule type="cellIs" dxfId="125" priority="16" stopIfTrue="1" operator="lessThan">
      <formula>0</formula>
    </cfRule>
  </conditionalFormatting>
  <conditionalFormatting sqref="C32:K32 C37:K37">
    <cfRule type="cellIs" dxfId="124" priority="17" stopIfTrue="1" operator="lessThan">
      <formula>0</formula>
    </cfRule>
    <cfRule type="cellIs" dxfId="123" priority="18" stopIfTrue="1" operator="greaterThanOrEqual">
      <formula>0</formula>
    </cfRule>
  </conditionalFormatting>
  <conditionalFormatting sqref="I31:K31 I33:K34">
    <cfRule type="cellIs" dxfId="122" priority="13" stopIfTrue="1" operator="lessThan">
      <formula>0</formula>
    </cfRule>
  </conditionalFormatting>
  <conditionalFormatting sqref="K35:K36">
    <cfRule type="cellIs" dxfId="121" priority="2" stopIfTrue="1" operator="lessThan">
      <formula>0</formula>
    </cfRule>
  </conditionalFormatting>
  <conditionalFormatting sqref="I35:J36">
    <cfRule type="cellIs" dxfId="120" priority="1" stopIfTrue="1" operator="lessThan">
      <formula>0</formula>
    </cfRule>
  </conditionalFormatting>
  <hyperlinks>
    <hyperlink ref="J1:K1" location="INDICE!A1" display="Volver al Indice" xr:uid="{54BE128C-B363-4BBB-8743-900B4ADF401E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762BA-FA46-4EB9-8226-51DBAF9EA401}">
  <dimension ref="A1:L65522"/>
  <sheetViews>
    <sheetView zoomScale="90" zoomScaleNormal="90" workbookViewId="0">
      <selection activeCell="B1" sqref="B1"/>
    </sheetView>
  </sheetViews>
  <sheetFormatPr baseColWidth="10" defaultRowHeight="15" x14ac:dyDescent="0.25"/>
  <cols>
    <col min="1" max="1" width="11.85546875" style="53" customWidth="1"/>
    <col min="2" max="2" width="18" style="53" customWidth="1"/>
    <col min="3" max="3" width="13" style="53" customWidth="1"/>
    <col min="4" max="4" width="13.85546875" style="53" customWidth="1"/>
    <col min="5" max="5" width="12.42578125" style="53" customWidth="1"/>
    <col min="6" max="6" width="12.140625" style="53" customWidth="1"/>
    <col min="7" max="7" width="12.7109375" style="53" customWidth="1"/>
    <col min="8" max="8" width="13.42578125" style="53" customWidth="1"/>
    <col min="9" max="9" width="11.5703125" style="53" customWidth="1"/>
    <col min="10" max="10" width="12.85546875" style="53" customWidth="1"/>
    <col min="11" max="11" width="13.140625" style="53" customWidth="1"/>
    <col min="12" max="12" width="15.140625" style="53" customWidth="1"/>
  </cols>
  <sheetData>
    <row r="1" spans="1:12" x14ac:dyDescent="0.25">
      <c r="J1" s="321" t="s">
        <v>40</v>
      </c>
      <c r="K1" s="321"/>
    </row>
    <row r="2" spans="1:12" ht="15.75" thickBot="1" x14ac:dyDescent="0.3"/>
    <row r="3" spans="1:12" x14ac:dyDescent="0.25">
      <c r="A3" s="322" t="s">
        <v>56</v>
      </c>
      <c r="B3" s="323"/>
      <c r="C3" s="323"/>
      <c r="D3" s="323"/>
      <c r="E3" s="323"/>
      <c r="F3" s="323"/>
      <c r="G3" s="323"/>
      <c r="H3" s="323"/>
      <c r="I3" s="323"/>
      <c r="J3" s="323"/>
      <c r="K3" s="324"/>
    </row>
    <row r="4" spans="1:12" ht="18.75" x14ac:dyDescent="0.25">
      <c r="A4" s="325" t="s">
        <v>87</v>
      </c>
      <c r="B4" s="326"/>
      <c r="C4" s="326"/>
      <c r="D4" s="326"/>
      <c r="E4" s="326"/>
      <c r="F4" s="326"/>
      <c r="G4" s="326"/>
      <c r="H4" s="326"/>
      <c r="I4" s="326"/>
      <c r="J4" s="326"/>
      <c r="K4" s="327"/>
    </row>
    <row r="5" spans="1:12" x14ac:dyDescent="0.25">
      <c r="A5" s="328" t="s">
        <v>58</v>
      </c>
      <c r="B5" s="329"/>
      <c r="C5" s="329"/>
      <c r="D5" s="329"/>
      <c r="E5" s="329"/>
      <c r="F5" s="329"/>
      <c r="G5" s="329"/>
      <c r="H5" s="329"/>
      <c r="I5" s="329"/>
      <c r="J5" s="329"/>
      <c r="K5" s="330"/>
    </row>
    <row r="6" spans="1:12" ht="15.75" thickBot="1" x14ac:dyDescent="0.3">
      <c r="A6" s="331"/>
      <c r="B6" s="332"/>
      <c r="C6" s="332"/>
      <c r="D6" s="332"/>
      <c r="E6" s="332"/>
      <c r="F6" s="332"/>
      <c r="G6" s="332"/>
      <c r="H6" s="332"/>
      <c r="I6" s="332"/>
      <c r="J6" s="332"/>
      <c r="K6" s="333"/>
    </row>
    <row r="7" spans="1:12" ht="17.25" x14ac:dyDescent="0.3">
      <c r="A7" s="334" t="s">
        <v>59</v>
      </c>
      <c r="B7" s="335"/>
      <c r="C7" s="54" t="s">
        <v>60</v>
      </c>
      <c r="D7" s="55"/>
      <c r="E7" s="56"/>
      <c r="F7" s="54" t="s">
        <v>61</v>
      </c>
      <c r="G7" s="55"/>
      <c r="H7" s="56"/>
      <c r="I7" s="54" t="s">
        <v>62</v>
      </c>
      <c r="J7" s="55"/>
      <c r="K7" s="56"/>
      <c r="L7" s="130"/>
    </row>
    <row r="8" spans="1:12" ht="18" thickBot="1" x14ac:dyDescent="0.35">
      <c r="A8" s="336"/>
      <c r="B8" s="337"/>
      <c r="C8" s="57"/>
      <c r="D8" s="58"/>
      <c r="E8" s="59"/>
      <c r="F8" s="57"/>
      <c r="G8" s="58"/>
      <c r="H8" s="59"/>
      <c r="I8" s="57"/>
      <c r="J8" s="58"/>
      <c r="K8" s="59"/>
      <c r="L8" s="130"/>
    </row>
    <row r="9" spans="1:12" ht="26.25" thickBot="1" x14ac:dyDescent="0.3">
      <c r="A9" s="60" t="s">
        <v>63</v>
      </c>
      <c r="B9" s="61" t="s">
        <v>64</v>
      </c>
      <c r="C9" s="62" t="s">
        <v>65</v>
      </c>
      <c r="D9" s="63" t="s">
        <v>66</v>
      </c>
      <c r="E9" s="64" t="s">
        <v>67</v>
      </c>
      <c r="F9" s="62" t="s">
        <v>65</v>
      </c>
      <c r="G9" s="63" t="s">
        <v>66</v>
      </c>
      <c r="H9" s="64" t="s">
        <v>67</v>
      </c>
      <c r="I9" s="62" t="s">
        <v>65</v>
      </c>
      <c r="J9" s="63" t="s">
        <v>66</v>
      </c>
      <c r="K9" s="64" t="s">
        <v>67</v>
      </c>
      <c r="L9" s="131"/>
    </row>
    <row r="10" spans="1:12" ht="16.5" x14ac:dyDescent="0.3">
      <c r="A10" s="65"/>
      <c r="B10" s="66"/>
      <c r="C10" s="67"/>
      <c r="D10" s="68"/>
      <c r="E10" s="69"/>
      <c r="F10" s="67"/>
      <c r="G10" s="68"/>
      <c r="H10" s="70"/>
      <c r="I10" s="67"/>
      <c r="J10" s="68"/>
      <c r="K10" s="70"/>
    </row>
    <row r="11" spans="1:12" ht="16.5" x14ac:dyDescent="0.3">
      <c r="A11" s="318">
        <v>2018</v>
      </c>
      <c r="B11" s="71" t="s">
        <v>68</v>
      </c>
      <c r="C11" s="72">
        <v>1515805</v>
      </c>
      <c r="D11" s="73">
        <v>1282217</v>
      </c>
      <c r="E11" s="74">
        <f t="shared" ref="E11:E22" si="0">(D11/C11)</f>
        <v>0.84589838402696915</v>
      </c>
      <c r="F11" s="75">
        <v>26410</v>
      </c>
      <c r="G11" s="76">
        <v>19327</v>
      </c>
      <c r="H11" s="77">
        <f t="shared" ref="H11:H22" si="1">(G11/F11)</f>
        <v>0.73180613404013628</v>
      </c>
      <c r="I11" s="78">
        <f t="shared" ref="I11:I22" si="2">C11+F11</f>
        <v>1542215</v>
      </c>
      <c r="J11" s="79">
        <f t="shared" ref="J11:J22" si="3">G11+D11</f>
        <v>1301544</v>
      </c>
      <c r="K11" s="80">
        <f t="shared" ref="K11:K22" si="4">(J11/I11)</f>
        <v>0.84394458619582868</v>
      </c>
    </row>
    <row r="12" spans="1:12" ht="16.5" x14ac:dyDescent="0.3">
      <c r="A12" s="319"/>
      <c r="B12" s="71" t="s">
        <v>69</v>
      </c>
      <c r="C12" s="72">
        <v>1293755</v>
      </c>
      <c r="D12" s="73">
        <v>1064530</v>
      </c>
      <c r="E12" s="74">
        <f t="shared" si="0"/>
        <v>0.82282194078476989</v>
      </c>
      <c r="F12" s="72">
        <v>23823</v>
      </c>
      <c r="G12" s="76">
        <v>17870</v>
      </c>
      <c r="H12" s="77">
        <f t="shared" si="1"/>
        <v>0.75011543466398023</v>
      </c>
      <c r="I12" s="81">
        <f t="shared" si="2"/>
        <v>1317578</v>
      </c>
      <c r="J12" s="79">
        <f t="shared" si="3"/>
        <v>1082400</v>
      </c>
      <c r="K12" s="80">
        <f t="shared" si="4"/>
        <v>0.8215073415008447</v>
      </c>
      <c r="L12" s="125"/>
    </row>
    <row r="13" spans="1:12" ht="16.5" x14ac:dyDescent="0.3">
      <c r="A13" s="319"/>
      <c r="B13" s="71" t="s">
        <v>70</v>
      </c>
      <c r="C13" s="72">
        <v>1471505</v>
      </c>
      <c r="D13" s="73">
        <v>1203535</v>
      </c>
      <c r="E13" s="74">
        <f t="shared" si="0"/>
        <v>0.81789392492720037</v>
      </c>
      <c r="F13" s="72">
        <v>10621</v>
      </c>
      <c r="G13" s="76">
        <v>8536</v>
      </c>
      <c r="H13" s="77">
        <f t="shared" si="1"/>
        <v>0.80369080124282077</v>
      </c>
      <c r="I13" s="81">
        <f t="shared" si="2"/>
        <v>1482126</v>
      </c>
      <c r="J13" s="79">
        <f t="shared" si="3"/>
        <v>1212071</v>
      </c>
      <c r="K13" s="80">
        <f t="shared" si="4"/>
        <v>0.81779214452752325</v>
      </c>
      <c r="L13" s="132"/>
    </row>
    <row r="14" spans="1:12" ht="16.5" x14ac:dyDescent="0.3">
      <c r="A14" s="319"/>
      <c r="B14" s="71" t="s">
        <v>71</v>
      </c>
      <c r="C14" s="72">
        <v>1420013</v>
      </c>
      <c r="D14" s="73">
        <v>1159548</v>
      </c>
      <c r="E14" s="74">
        <f t="shared" si="0"/>
        <v>0.81657562289922703</v>
      </c>
      <c r="F14" s="72">
        <v>12260</v>
      </c>
      <c r="G14" s="76">
        <v>8522</v>
      </c>
      <c r="H14" s="77">
        <f t="shared" si="1"/>
        <v>0.69510603588907016</v>
      </c>
      <c r="I14" s="81">
        <f t="shared" si="2"/>
        <v>1432273</v>
      </c>
      <c r="J14" s="79">
        <f t="shared" si="3"/>
        <v>1168070</v>
      </c>
      <c r="K14" s="80">
        <f t="shared" si="4"/>
        <v>0.8155358650201463</v>
      </c>
    </row>
    <row r="15" spans="1:12" ht="16.5" x14ac:dyDescent="0.3">
      <c r="A15" s="319"/>
      <c r="B15" s="71" t="s">
        <v>88</v>
      </c>
      <c r="C15" s="72">
        <v>1465478</v>
      </c>
      <c r="D15" s="73">
        <v>1196913</v>
      </c>
      <c r="E15" s="74">
        <f t="shared" si="0"/>
        <v>0.81673897526950257</v>
      </c>
      <c r="F15" s="72">
        <v>16885</v>
      </c>
      <c r="G15" s="76">
        <v>10057</v>
      </c>
      <c r="H15" s="77">
        <f t="shared" si="1"/>
        <v>0.59561741190405681</v>
      </c>
      <c r="I15" s="81">
        <f t="shared" si="2"/>
        <v>1482363</v>
      </c>
      <c r="J15" s="79">
        <f t="shared" si="3"/>
        <v>1206970</v>
      </c>
      <c r="K15" s="80">
        <f t="shared" si="4"/>
        <v>0.81422026858468544</v>
      </c>
    </row>
    <row r="16" spans="1:12" ht="16.5" x14ac:dyDescent="0.3">
      <c r="A16" s="319"/>
      <c r="B16" s="71" t="s">
        <v>73</v>
      </c>
      <c r="C16" s="72">
        <v>1467976</v>
      </c>
      <c r="D16" s="73">
        <v>1235146</v>
      </c>
      <c r="E16" s="74">
        <f t="shared" si="0"/>
        <v>0.84139386474983247</v>
      </c>
      <c r="F16" s="72">
        <v>11049</v>
      </c>
      <c r="G16" s="76">
        <v>8102</v>
      </c>
      <c r="H16" s="77">
        <f t="shared" si="1"/>
        <v>0.73327902977645032</v>
      </c>
      <c r="I16" s="81">
        <f t="shared" si="2"/>
        <v>1479025</v>
      </c>
      <c r="J16" s="79">
        <f t="shared" si="3"/>
        <v>1243248</v>
      </c>
      <c r="K16" s="80">
        <f t="shared" si="4"/>
        <v>0.84058619698788051</v>
      </c>
    </row>
    <row r="17" spans="1:12" ht="16.5" x14ac:dyDescent="0.3">
      <c r="A17" s="319"/>
      <c r="B17" s="71" t="s">
        <v>74</v>
      </c>
      <c r="C17" s="72">
        <v>1545594</v>
      </c>
      <c r="D17" s="73">
        <v>1355959</v>
      </c>
      <c r="E17" s="74">
        <f t="shared" si="0"/>
        <v>0.87730607132274063</v>
      </c>
      <c r="F17" s="72">
        <v>19371</v>
      </c>
      <c r="G17" s="76">
        <v>14273</v>
      </c>
      <c r="H17" s="77">
        <f t="shared" si="1"/>
        <v>0.73682308605647617</v>
      </c>
      <c r="I17" s="81">
        <f t="shared" si="2"/>
        <v>1564965</v>
      </c>
      <c r="J17" s="79">
        <f t="shared" si="3"/>
        <v>1370232</v>
      </c>
      <c r="K17" s="80">
        <f t="shared" si="4"/>
        <v>0.87556718520861487</v>
      </c>
    </row>
    <row r="18" spans="1:12" ht="16.5" x14ac:dyDescent="0.3">
      <c r="A18" s="320"/>
      <c r="B18" s="71" t="s">
        <v>75</v>
      </c>
      <c r="C18" s="72">
        <v>1531270</v>
      </c>
      <c r="D18" s="73">
        <v>1313392</v>
      </c>
      <c r="E18" s="74">
        <f t="shared" si="0"/>
        <v>0.85771418495758422</v>
      </c>
      <c r="F18" s="72">
        <v>18765</v>
      </c>
      <c r="G18" s="76">
        <v>14855</v>
      </c>
      <c r="H18" s="77">
        <f t="shared" si="1"/>
        <v>0.79163335997868367</v>
      </c>
      <c r="I18" s="81">
        <f t="shared" si="2"/>
        <v>1550035</v>
      </c>
      <c r="J18" s="79">
        <f t="shared" si="3"/>
        <v>1328247</v>
      </c>
      <c r="K18" s="80">
        <f t="shared" si="4"/>
        <v>0.85691419871164198</v>
      </c>
      <c r="L18" s="133"/>
    </row>
    <row r="19" spans="1:12" ht="16.5" x14ac:dyDescent="0.3">
      <c r="A19" s="319"/>
      <c r="B19" s="71" t="s">
        <v>76</v>
      </c>
      <c r="C19" s="72">
        <v>1455741</v>
      </c>
      <c r="D19" s="73">
        <v>1184620</v>
      </c>
      <c r="E19" s="74">
        <f t="shared" si="0"/>
        <v>0.81375739228338007</v>
      </c>
      <c r="F19" s="72">
        <v>21057</v>
      </c>
      <c r="G19" s="76">
        <v>15465</v>
      </c>
      <c r="H19" s="77">
        <f t="shared" si="1"/>
        <v>0.73443510471577145</v>
      </c>
      <c r="I19" s="81">
        <f t="shared" si="2"/>
        <v>1476798</v>
      </c>
      <c r="J19" s="79">
        <f t="shared" si="3"/>
        <v>1200085</v>
      </c>
      <c r="K19" s="80">
        <f t="shared" si="4"/>
        <v>0.8126263713791595</v>
      </c>
      <c r="L19" s="134"/>
    </row>
    <row r="20" spans="1:12" ht="16.5" x14ac:dyDescent="0.3">
      <c r="A20" s="319"/>
      <c r="B20" s="71" t="s">
        <v>77</v>
      </c>
      <c r="C20" s="72">
        <v>1528316</v>
      </c>
      <c r="D20" s="73">
        <v>1229176</v>
      </c>
      <c r="E20" s="74">
        <f t="shared" si="0"/>
        <v>0.80426822725143232</v>
      </c>
      <c r="F20" s="72">
        <v>10011</v>
      </c>
      <c r="G20" s="76">
        <v>7242</v>
      </c>
      <c r="H20" s="77">
        <f t="shared" si="1"/>
        <v>0.72340425531914898</v>
      </c>
      <c r="I20" s="81">
        <f t="shared" si="2"/>
        <v>1538327</v>
      </c>
      <c r="J20" s="79">
        <f t="shared" si="3"/>
        <v>1236418</v>
      </c>
      <c r="K20" s="80">
        <f t="shared" si="4"/>
        <v>0.80374198723678381</v>
      </c>
      <c r="L20" s="125"/>
    </row>
    <row r="21" spans="1:12" ht="16.5" x14ac:dyDescent="0.3">
      <c r="A21" s="319"/>
      <c r="B21" s="135" t="s">
        <v>78</v>
      </c>
      <c r="C21" s="136">
        <v>1505760</v>
      </c>
      <c r="D21" s="137">
        <v>1240100</v>
      </c>
      <c r="E21" s="138">
        <f t="shared" si="0"/>
        <v>0.82357082137923709</v>
      </c>
      <c r="F21" s="136">
        <v>5986</v>
      </c>
      <c r="G21" s="139">
        <v>3471</v>
      </c>
      <c r="H21" s="140">
        <f t="shared" si="1"/>
        <v>0.57985299031072501</v>
      </c>
      <c r="I21" s="141">
        <f t="shared" si="2"/>
        <v>1511746</v>
      </c>
      <c r="J21" s="142">
        <f t="shared" si="3"/>
        <v>1243571</v>
      </c>
      <c r="K21" s="143">
        <f t="shared" si="4"/>
        <v>0.82260578165908826</v>
      </c>
      <c r="L21" s="144"/>
    </row>
    <row r="22" spans="1:12" ht="16.5" x14ac:dyDescent="0.3">
      <c r="A22" s="319"/>
      <c r="B22" s="71" t="s">
        <v>79</v>
      </c>
      <c r="C22" s="72">
        <v>1645483</v>
      </c>
      <c r="D22" s="73">
        <v>1388792</v>
      </c>
      <c r="E22" s="74">
        <f t="shared" si="0"/>
        <v>0.84400264238524492</v>
      </c>
      <c r="F22" s="72">
        <v>16868</v>
      </c>
      <c r="G22" s="76">
        <v>10040</v>
      </c>
      <c r="H22" s="77">
        <f t="shared" si="1"/>
        <v>0.59520986483281957</v>
      </c>
      <c r="I22" s="81">
        <f t="shared" si="2"/>
        <v>1662351</v>
      </c>
      <c r="J22" s="79">
        <f t="shared" si="3"/>
        <v>1398832</v>
      </c>
      <c r="K22" s="80">
        <f t="shared" si="4"/>
        <v>0.84147812345286888</v>
      </c>
    </row>
    <row r="23" spans="1:12" ht="16.5" x14ac:dyDescent="0.3">
      <c r="A23" s="82"/>
      <c r="B23" s="83"/>
      <c r="C23" s="84"/>
      <c r="D23" s="85"/>
      <c r="E23" s="86"/>
      <c r="F23" s="87"/>
      <c r="G23" s="88"/>
      <c r="H23" s="89"/>
      <c r="I23" s="90"/>
      <c r="J23" s="91"/>
      <c r="K23" s="92"/>
    </row>
    <row r="24" spans="1:12" ht="16.5" x14ac:dyDescent="0.25">
      <c r="A24" s="145">
        <v>2019</v>
      </c>
      <c r="B24" s="94" t="s">
        <v>68</v>
      </c>
      <c r="C24" s="95">
        <v>1676871</v>
      </c>
      <c r="D24" s="96">
        <v>1409993</v>
      </c>
      <c r="E24" s="77">
        <f t="shared" ref="E24:E30" si="5">(D24/C24)</f>
        <v>0.8408476263230743</v>
      </c>
      <c r="F24" s="95">
        <v>24125</v>
      </c>
      <c r="G24" s="97">
        <v>14333</v>
      </c>
      <c r="H24" s="77">
        <f t="shared" ref="H24:H30" si="6">(G24/F24)</f>
        <v>0.59411398963730566</v>
      </c>
      <c r="I24" s="98">
        <f t="shared" ref="I24:I30" si="7">C24+F24</f>
        <v>1700996</v>
      </c>
      <c r="J24" s="99">
        <f t="shared" ref="J24:J30" si="8">G24+D24</f>
        <v>1424326</v>
      </c>
      <c r="K24" s="80">
        <f t="shared" ref="K24:K30" si="9">(J24/I24)</f>
        <v>0.83734823597468777</v>
      </c>
      <c r="L24" s="146"/>
    </row>
    <row r="25" spans="1:12" ht="16.5" x14ac:dyDescent="0.25">
      <c r="A25" s="145"/>
      <c r="B25" s="94" t="s">
        <v>69</v>
      </c>
      <c r="C25" s="95">
        <v>1465049</v>
      </c>
      <c r="D25" s="96">
        <v>1164082</v>
      </c>
      <c r="E25" s="101">
        <f t="shared" si="5"/>
        <v>0.79456864582686315</v>
      </c>
      <c r="F25" s="95">
        <v>5641</v>
      </c>
      <c r="G25" s="97">
        <v>3001</v>
      </c>
      <c r="H25" s="77">
        <f t="shared" si="6"/>
        <v>0.53199787271760324</v>
      </c>
      <c r="I25" s="98">
        <f t="shared" si="7"/>
        <v>1470690</v>
      </c>
      <c r="J25" s="99">
        <f t="shared" si="8"/>
        <v>1167083</v>
      </c>
      <c r="K25" s="80">
        <f t="shared" si="9"/>
        <v>0.79356152554243242</v>
      </c>
      <c r="L25" s="146"/>
    </row>
    <row r="26" spans="1:12" ht="16.5" x14ac:dyDescent="0.25">
      <c r="A26" s="145"/>
      <c r="B26" s="94" t="s">
        <v>70</v>
      </c>
      <c r="C26" s="95">
        <v>1576852</v>
      </c>
      <c r="D26" s="96">
        <v>1272912</v>
      </c>
      <c r="E26" s="101">
        <f t="shared" si="5"/>
        <v>0.807248873071157</v>
      </c>
      <c r="F26" s="95">
        <v>20345</v>
      </c>
      <c r="G26" s="97">
        <v>13624</v>
      </c>
      <c r="H26" s="77">
        <f t="shared" si="6"/>
        <v>0.66964856230031944</v>
      </c>
      <c r="I26" s="98">
        <f t="shared" si="7"/>
        <v>1597197</v>
      </c>
      <c r="J26" s="99">
        <f t="shared" si="8"/>
        <v>1286536</v>
      </c>
      <c r="K26" s="80">
        <f t="shared" si="9"/>
        <v>0.80549612853016883</v>
      </c>
      <c r="L26" s="146"/>
    </row>
    <row r="27" spans="1:12" ht="16.5" x14ac:dyDescent="0.25">
      <c r="A27" s="145"/>
      <c r="B27" s="94" t="s">
        <v>71</v>
      </c>
      <c r="C27" s="95">
        <v>1530968</v>
      </c>
      <c r="D27" s="96">
        <v>1237258</v>
      </c>
      <c r="E27" s="101">
        <f t="shared" si="5"/>
        <v>0.80815405677976282</v>
      </c>
      <c r="F27" s="95">
        <v>7370</v>
      </c>
      <c r="G27" s="97">
        <v>3747</v>
      </c>
      <c r="H27" s="77">
        <f t="shared" si="6"/>
        <v>0.50841248303934872</v>
      </c>
      <c r="I27" s="98">
        <f t="shared" si="7"/>
        <v>1538338</v>
      </c>
      <c r="J27" s="99">
        <f t="shared" si="8"/>
        <v>1241005</v>
      </c>
      <c r="K27" s="80">
        <f t="shared" si="9"/>
        <v>0.8067180294577655</v>
      </c>
      <c r="L27" s="146"/>
    </row>
    <row r="28" spans="1:12" ht="16.5" x14ac:dyDescent="0.25">
      <c r="A28" s="145"/>
      <c r="B28" s="94" t="s">
        <v>72</v>
      </c>
      <c r="C28" s="95">
        <v>1566851</v>
      </c>
      <c r="D28" s="96">
        <v>1261195</v>
      </c>
      <c r="E28" s="101">
        <f t="shared" si="5"/>
        <v>0.80492337816422876</v>
      </c>
      <c r="F28" s="95">
        <v>13215</v>
      </c>
      <c r="G28" s="97">
        <v>7623</v>
      </c>
      <c r="H28" s="77">
        <f t="shared" si="6"/>
        <v>0.57684449489216794</v>
      </c>
      <c r="I28" s="98">
        <f t="shared" si="7"/>
        <v>1580066</v>
      </c>
      <c r="J28" s="99">
        <f t="shared" si="8"/>
        <v>1268818</v>
      </c>
      <c r="K28" s="80">
        <f t="shared" si="9"/>
        <v>0.80301582338965583</v>
      </c>
      <c r="L28" s="146"/>
    </row>
    <row r="29" spans="1:12" ht="16.5" x14ac:dyDescent="0.25">
      <c r="A29" s="145"/>
      <c r="B29" s="94" t="s">
        <v>73</v>
      </c>
      <c r="C29" s="95">
        <v>1544596</v>
      </c>
      <c r="D29" s="96">
        <v>1297636</v>
      </c>
      <c r="E29" s="101">
        <f t="shared" si="5"/>
        <v>0.84011353130527333</v>
      </c>
      <c r="F29" s="95">
        <v>11763</v>
      </c>
      <c r="G29" s="97">
        <v>8571</v>
      </c>
      <c r="H29" s="77">
        <f t="shared" si="6"/>
        <v>0.72864065289466973</v>
      </c>
      <c r="I29" s="98">
        <f t="shared" si="7"/>
        <v>1556359</v>
      </c>
      <c r="J29" s="99">
        <f t="shared" si="8"/>
        <v>1306207</v>
      </c>
      <c r="K29" s="80">
        <f t="shared" si="9"/>
        <v>0.83927101651996738</v>
      </c>
      <c r="L29" s="146"/>
    </row>
    <row r="30" spans="1:12" ht="17.25" thickBot="1" x14ac:dyDescent="0.3">
      <c r="A30" s="145"/>
      <c r="B30" s="94" t="s">
        <v>74</v>
      </c>
      <c r="C30" s="95">
        <v>1641221</v>
      </c>
      <c r="D30" s="96">
        <v>1391797</v>
      </c>
      <c r="E30" s="101">
        <f t="shared" si="5"/>
        <v>0.84802534210810121</v>
      </c>
      <c r="F30" s="95">
        <v>15161</v>
      </c>
      <c r="G30" s="97">
        <v>8811</v>
      </c>
      <c r="H30" s="101">
        <f t="shared" si="6"/>
        <v>0.58116219246751533</v>
      </c>
      <c r="I30" s="98">
        <f t="shared" si="7"/>
        <v>1656382</v>
      </c>
      <c r="J30" s="99">
        <f t="shared" si="8"/>
        <v>1400608</v>
      </c>
      <c r="K30" s="147">
        <f t="shared" si="9"/>
        <v>0.84558272186005401</v>
      </c>
      <c r="L30" s="146"/>
    </row>
    <row r="31" spans="1:12" ht="15.75" x14ac:dyDescent="0.25">
      <c r="A31" s="102" t="s">
        <v>80</v>
      </c>
      <c r="B31" s="103"/>
      <c r="C31" s="104"/>
      <c r="D31" s="105"/>
      <c r="E31" s="106"/>
      <c r="F31" s="107"/>
      <c r="G31" s="105"/>
      <c r="H31" s="106"/>
      <c r="I31" s="107"/>
      <c r="J31" s="105"/>
      <c r="K31" s="415"/>
    </row>
    <row r="32" spans="1:12" x14ac:dyDescent="0.25">
      <c r="A32" s="108" t="s">
        <v>84</v>
      </c>
      <c r="B32" s="109"/>
      <c r="C32" s="401">
        <f>(C30/C17-1)</f>
        <v>6.187071119582499E-2</v>
      </c>
      <c r="D32" s="413">
        <f>(D30/D17-1)</f>
        <v>2.6430002677072073E-2</v>
      </c>
      <c r="E32" s="411">
        <f>(E30/E17-1)</f>
        <v>-3.3375728462122667E-2</v>
      </c>
      <c r="F32" s="401">
        <f>(F30/F17-1)</f>
        <v>-0.21733519178152905</v>
      </c>
      <c r="G32" s="413">
        <f>(G30/G17-1)</f>
        <v>-0.38268058572129193</v>
      </c>
      <c r="H32" s="411">
        <f>(H30/H17-1)</f>
        <v>-0.21125952285516436</v>
      </c>
      <c r="I32" s="401">
        <f>(I30/I17-1)</f>
        <v>5.8414724929950479E-2</v>
      </c>
      <c r="J32" s="413">
        <f>(J30/J17-1)</f>
        <v>2.2168508690499023E-2</v>
      </c>
      <c r="K32" s="411">
        <f>(K30/K17-1)</f>
        <v>-3.4245759611715831E-2</v>
      </c>
    </row>
    <row r="33" spans="1:11" ht="16.5" thickBot="1" x14ac:dyDescent="0.3">
      <c r="A33" s="108"/>
      <c r="B33" s="109"/>
      <c r="C33" s="412"/>
      <c r="D33" s="414"/>
      <c r="E33" s="109"/>
      <c r="F33" s="412"/>
      <c r="G33" s="414"/>
      <c r="H33" s="109"/>
      <c r="I33" s="412"/>
      <c r="J33" s="414"/>
      <c r="K33" s="416"/>
    </row>
    <row r="34" spans="1:11" ht="16.5" x14ac:dyDescent="0.3">
      <c r="A34" s="102" t="s">
        <v>81</v>
      </c>
      <c r="B34" s="110"/>
      <c r="C34" s="111"/>
      <c r="D34" s="112"/>
      <c r="E34" s="113"/>
      <c r="F34" s="420"/>
      <c r="G34" s="112"/>
      <c r="H34" s="113"/>
      <c r="I34" s="420"/>
      <c r="J34" s="417"/>
      <c r="K34" s="114"/>
    </row>
    <row r="35" spans="1:11" ht="16.5" x14ac:dyDescent="0.3">
      <c r="A35" s="108" t="s">
        <v>85</v>
      </c>
      <c r="B35" s="115"/>
      <c r="C35" s="72">
        <f>SUM(C11:C17)</f>
        <v>10180126</v>
      </c>
      <c r="D35" s="79">
        <f>SUM(D11:D17)</f>
        <v>8497848</v>
      </c>
      <c r="E35" s="116">
        <f>(D35/C35)</f>
        <v>0.83474880369850035</v>
      </c>
      <c r="F35" s="72">
        <f>SUM(F11:F17)</f>
        <v>120419</v>
      </c>
      <c r="G35" s="79">
        <f>SUM(G11:G17)</f>
        <v>86687</v>
      </c>
      <c r="H35" s="116">
        <f>(G35/F35)</f>
        <v>0.71987809232762268</v>
      </c>
      <c r="I35" s="72">
        <f>SUM(I11:I17)</f>
        <v>10300545</v>
      </c>
      <c r="J35" s="418">
        <f>SUM(J11:J17)</f>
        <v>8584535</v>
      </c>
      <c r="K35" s="117">
        <f>(J35/I35)</f>
        <v>0.83340590230905254</v>
      </c>
    </row>
    <row r="36" spans="1:11" ht="17.25" thickBot="1" x14ac:dyDescent="0.35">
      <c r="A36" s="118" t="s">
        <v>86</v>
      </c>
      <c r="B36" s="119"/>
      <c r="C36" s="421">
        <f>SUM(C24:C30)</f>
        <v>11002408</v>
      </c>
      <c r="D36" s="422">
        <f>SUM(D24:D30)</f>
        <v>9034873</v>
      </c>
      <c r="E36" s="120">
        <f>(D36/C36)</f>
        <v>0.82117232882110902</v>
      </c>
      <c r="F36" s="421">
        <f>SUM(F24:F30)</f>
        <v>97620</v>
      </c>
      <c r="G36" s="422">
        <f>SUM(G24:G30)</f>
        <v>59710</v>
      </c>
      <c r="H36" s="120">
        <f>(G36/F36)</f>
        <v>0.61165744724441717</v>
      </c>
      <c r="I36" s="421">
        <f>SUM(I24:I30)</f>
        <v>11100028</v>
      </c>
      <c r="J36" s="419">
        <f>SUM(J24:J30)</f>
        <v>9094583</v>
      </c>
      <c r="K36" s="121">
        <f>(J36/I36)</f>
        <v>0.81932973502409179</v>
      </c>
    </row>
    <row r="37" spans="1:11" x14ac:dyDescent="0.25">
      <c r="A37" s="108" t="s">
        <v>82</v>
      </c>
      <c r="B37" s="122"/>
      <c r="C37" s="402">
        <f>(C36/C35-1)</f>
        <v>8.077326351363423E-2</v>
      </c>
      <c r="D37" s="404">
        <f>(D36/D35-1)</f>
        <v>6.3195411355910336E-2</v>
      </c>
      <c r="E37" s="405">
        <f>(E36/E35-1)</f>
        <v>-1.6264144155988425E-2</v>
      </c>
      <c r="F37" s="402">
        <f>(F36/F35-1)</f>
        <v>-0.18933058736578112</v>
      </c>
      <c r="G37" s="404">
        <f>(G36/G35-1)</f>
        <v>-0.31120006460022842</v>
      </c>
      <c r="H37" s="405">
        <f>(H36/H35-1)</f>
        <v>-0.15033190513311712</v>
      </c>
      <c r="I37" s="402">
        <f>(I36/I35-1)</f>
        <v>7.7615601892909503E-2</v>
      </c>
      <c r="J37" s="404">
        <f>(J36/J35-1)</f>
        <v>5.9414749896179675E-2</v>
      </c>
      <c r="K37" s="406">
        <f>(K36/K35-1)</f>
        <v>-1.688992992005578E-2</v>
      </c>
    </row>
    <row r="38" spans="1:11" ht="15.75" thickBot="1" x14ac:dyDescent="0.3">
      <c r="A38" s="118" t="s">
        <v>83</v>
      </c>
      <c r="B38" s="123"/>
      <c r="C38" s="403"/>
      <c r="D38" s="407"/>
      <c r="E38" s="408"/>
      <c r="F38" s="403"/>
      <c r="G38" s="407"/>
      <c r="H38" s="408"/>
      <c r="I38" s="403"/>
      <c r="J38" s="407"/>
      <c r="K38" s="409"/>
    </row>
    <row r="39" spans="1:11" x14ac:dyDescent="0.25">
      <c r="A39" s="124"/>
      <c r="B39" s="125"/>
      <c r="C39" s="126"/>
      <c r="D39" s="126"/>
      <c r="E39" s="126"/>
      <c r="F39" s="126"/>
      <c r="G39" s="126"/>
      <c r="H39" s="126"/>
    </row>
    <row r="40" spans="1:11" x14ac:dyDescent="0.25">
      <c r="A40" s="124"/>
      <c r="B40" s="125"/>
      <c r="C40" s="126"/>
      <c r="D40" s="126"/>
      <c r="E40" s="126"/>
      <c r="F40" s="126"/>
      <c r="G40" s="126"/>
      <c r="H40" s="126"/>
    </row>
    <row r="41" spans="1:11" x14ac:dyDescent="0.25">
      <c r="A41" s="124"/>
    </row>
    <row r="42" spans="1:11" ht="15.75" x14ac:dyDescent="0.3">
      <c r="A42" s="127"/>
    </row>
    <row r="43" spans="1:11" x14ac:dyDescent="0.25">
      <c r="A43" s="128"/>
    </row>
    <row r="65522" spans="3:3" x14ac:dyDescent="0.25">
      <c r="C65522" s="129" t="e">
        <f>((C65518/C65505)-1)*100</f>
        <v>#DIV/0!</v>
      </c>
    </row>
  </sheetData>
  <mergeCells count="15">
    <mergeCell ref="H37:H38"/>
    <mergeCell ref="I37:I38"/>
    <mergeCell ref="J37:J38"/>
    <mergeCell ref="K37:K38"/>
    <mergeCell ref="C37:C38"/>
    <mergeCell ref="D37:D38"/>
    <mergeCell ref="E37:E38"/>
    <mergeCell ref="F37:F38"/>
    <mergeCell ref="G37:G38"/>
    <mergeCell ref="A11:A22"/>
    <mergeCell ref="J1:K1"/>
    <mergeCell ref="A3:K3"/>
    <mergeCell ref="A4:K4"/>
    <mergeCell ref="A5:K6"/>
    <mergeCell ref="A7:B8"/>
  </mergeCells>
  <conditionalFormatting sqref="C31:H31 A31:B38 L31:L38 C33:H36">
    <cfRule type="cellIs" dxfId="119" priority="16" stopIfTrue="1" operator="lessThan">
      <formula>0</formula>
    </cfRule>
  </conditionalFormatting>
  <conditionalFormatting sqref="C32:K32 C37:K37">
    <cfRule type="cellIs" dxfId="118" priority="17" stopIfTrue="1" operator="lessThan">
      <formula>0</formula>
    </cfRule>
    <cfRule type="cellIs" dxfId="117" priority="18" stopIfTrue="1" operator="greaterThanOrEqual">
      <formula>0</formula>
    </cfRule>
  </conditionalFormatting>
  <conditionalFormatting sqref="I31:K31 I33:K34">
    <cfRule type="cellIs" dxfId="116" priority="13" stopIfTrue="1" operator="lessThan">
      <formula>0</formula>
    </cfRule>
  </conditionalFormatting>
  <conditionalFormatting sqref="K35:K36">
    <cfRule type="cellIs" dxfId="115" priority="2" stopIfTrue="1" operator="lessThan">
      <formula>0</formula>
    </cfRule>
  </conditionalFormatting>
  <conditionalFormatting sqref="I35:J36">
    <cfRule type="cellIs" dxfId="114" priority="1" stopIfTrue="1" operator="lessThan">
      <formula>0</formula>
    </cfRule>
  </conditionalFormatting>
  <hyperlinks>
    <hyperlink ref="J1:K1" location="INDICE!A1" display="Volver al Indice" xr:uid="{41573D45-014B-4F5F-B39C-C31F362144F0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5C468-4A13-4761-996A-329B530D81D8}">
  <dimension ref="A1:T29"/>
  <sheetViews>
    <sheetView zoomScale="90" zoomScaleNormal="90" workbookViewId="0">
      <selection activeCell="P1" sqref="P1"/>
    </sheetView>
  </sheetViews>
  <sheetFormatPr baseColWidth="10" defaultRowHeight="15" x14ac:dyDescent="0.25"/>
  <cols>
    <col min="1" max="1" width="28.42578125" style="148" customWidth="1"/>
    <col min="2" max="3" width="10.140625" style="148" bestFit="1" customWidth="1"/>
    <col min="4" max="4" width="7.85546875" style="148" bestFit="1" customWidth="1"/>
    <col min="5" max="5" width="10.140625" style="148" bestFit="1" customWidth="1"/>
    <col min="6" max="6" width="10.28515625" style="148" customWidth="1"/>
    <col min="7" max="7" width="7.85546875" style="148" bestFit="1" customWidth="1"/>
    <col min="8" max="8" width="9.85546875" style="148" bestFit="1" customWidth="1"/>
    <col min="9" max="9" width="9.42578125" style="148" customWidth="1"/>
    <col min="10" max="10" width="8" style="148" customWidth="1"/>
    <col min="11" max="11" width="11.28515625" style="148" bestFit="1" customWidth="1"/>
    <col min="12" max="12" width="11.42578125" style="148" bestFit="1"/>
    <col min="13" max="13" width="7.85546875" style="148" bestFit="1" customWidth="1"/>
    <col min="14" max="14" width="11.28515625" style="148" bestFit="1" customWidth="1"/>
    <col min="15" max="15" width="11.28515625" style="148" customWidth="1"/>
    <col min="16" max="16" width="7.85546875" style="148" bestFit="1" customWidth="1"/>
    <col min="17" max="17" width="11.5703125" style="148" bestFit="1" customWidth="1"/>
    <col min="18" max="18" width="11.42578125" style="148"/>
    <col min="19" max="19" width="6.28515625" style="148" customWidth="1"/>
    <col min="20" max="20" width="11.42578125" style="148"/>
  </cols>
  <sheetData>
    <row r="1" spans="1:20" x14ac:dyDescent="0.25">
      <c r="A1" s="344" t="s">
        <v>40</v>
      </c>
      <c r="B1" s="344"/>
    </row>
    <row r="2" spans="1:20" ht="15.75" thickBot="1" x14ac:dyDescent="0.3"/>
    <row r="3" spans="1:20" ht="18.75" thickTop="1" x14ac:dyDescent="0.25">
      <c r="A3" s="345" t="s">
        <v>89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7"/>
    </row>
    <row r="4" spans="1:20" ht="18.75" thickBot="1" x14ac:dyDescent="0.3">
      <c r="A4" s="348" t="s">
        <v>90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50"/>
    </row>
    <row r="5" spans="1:20" ht="16.5" thickTop="1" thickBot="1" x14ac:dyDescent="0.3">
      <c r="A5" s="351" t="s">
        <v>91</v>
      </c>
      <c r="B5" s="353" t="s">
        <v>92</v>
      </c>
      <c r="C5" s="353"/>
      <c r="D5" s="353"/>
      <c r="E5" s="353"/>
      <c r="F5" s="353"/>
      <c r="G5" s="353"/>
      <c r="H5" s="353"/>
      <c r="I5" s="353"/>
      <c r="J5" s="354"/>
      <c r="K5" s="355" t="s">
        <v>93</v>
      </c>
      <c r="L5" s="353"/>
      <c r="M5" s="353"/>
      <c r="N5" s="353"/>
      <c r="O5" s="353"/>
      <c r="P5" s="353"/>
      <c r="Q5" s="353"/>
      <c r="R5" s="353"/>
      <c r="S5" s="354"/>
    </row>
    <row r="6" spans="1:20" ht="16.5" x14ac:dyDescent="0.25">
      <c r="A6" s="352"/>
      <c r="B6" s="356" t="s">
        <v>100</v>
      </c>
      <c r="C6" s="339"/>
      <c r="D6" s="340"/>
      <c r="E6" s="357" t="s">
        <v>101</v>
      </c>
      <c r="F6" s="339"/>
      <c r="G6" s="340"/>
      <c r="H6" s="341" t="s">
        <v>94</v>
      </c>
      <c r="I6" s="342"/>
      <c r="J6" s="343"/>
      <c r="K6" s="358" t="s">
        <v>102</v>
      </c>
      <c r="L6" s="339"/>
      <c r="M6" s="359"/>
      <c r="N6" s="338" t="s">
        <v>103</v>
      </c>
      <c r="O6" s="339"/>
      <c r="P6" s="340"/>
      <c r="Q6" s="341" t="s">
        <v>94</v>
      </c>
      <c r="R6" s="342"/>
      <c r="S6" s="343"/>
      <c r="T6" s="149"/>
    </row>
    <row r="7" spans="1:20" ht="39" thickBot="1" x14ac:dyDescent="0.3">
      <c r="A7" s="352"/>
      <c r="B7" s="150" t="s">
        <v>65</v>
      </c>
      <c r="C7" s="151" t="s">
        <v>95</v>
      </c>
      <c r="D7" s="152" t="s">
        <v>96</v>
      </c>
      <c r="E7" s="153" t="s">
        <v>65</v>
      </c>
      <c r="F7" s="151" t="s">
        <v>95</v>
      </c>
      <c r="G7" s="152" t="s">
        <v>96</v>
      </c>
      <c r="H7" s="154" t="s">
        <v>97</v>
      </c>
      <c r="I7" s="154" t="s">
        <v>98</v>
      </c>
      <c r="J7" s="152" t="s">
        <v>96</v>
      </c>
      <c r="K7" s="155" t="s">
        <v>65</v>
      </c>
      <c r="L7" s="151" t="s">
        <v>95</v>
      </c>
      <c r="M7" s="156" t="s">
        <v>96</v>
      </c>
      <c r="N7" s="153" t="s">
        <v>65</v>
      </c>
      <c r="O7" s="157" t="s">
        <v>98</v>
      </c>
      <c r="P7" s="158" t="s">
        <v>96</v>
      </c>
      <c r="Q7" s="154" t="s">
        <v>97</v>
      </c>
      <c r="R7" s="154" t="s">
        <v>98</v>
      </c>
      <c r="S7" s="159" t="s">
        <v>96</v>
      </c>
      <c r="T7" s="160"/>
    </row>
    <row r="8" spans="1:20" ht="18" thickTop="1" thickBot="1" x14ac:dyDescent="0.3">
      <c r="A8" s="161" t="s">
        <v>99</v>
      </c>
      <c r="B8" s="162">
        <f>SUM(B9:B99)</f>
        <v>3343738</v>
      </c>
      <c r="C8" s="162">
        <f>SUM(C9:C99)</f>
        <v>2752968</v>
      </c>
      <c r="D8" s="164">
        <f>IFERROR(C8/B8,"")</f>
        <v>0.82332048743053432</v>
      </c>
      <c r="E8" s="165">
        <f>SUM(E9:E99)</f>
        <v>2756845</v>
      </c>
      <c r="F8" s="165">
        <f>SUM(F9:F99)</f>
        <v>2340655</v>
      </c>
      <c r="G8" s="164">
        <f>IFERROR(F8/E8,"")</f>
        <v>0.8490339500407168</v>
      </c>
      <c r="H8" s="166">
        <f>IFERROR(B8/E8-1,"")</f>
        <v>0.21288574439259378</v>
      </c>
      <c r="I8" s="166">
        <f>IFERROR(C8/F8-1,"")</f>
        <v>0.17615282901580964</v>
      </c>
      <c r="J8" s="287">
        <f>IFERROR(D8-G8,"")</f>
        <v>-2.571346261018248E-2</v>
      </c>
      <c r="K8" s="168">
        <f>SUM(K9:K99)</f>
        <v>20323307</v>
      </c>
      <c r="L8" s="168">
        <f>SUM(L9:L99)</f>
        <v>16575926</v>
      </c>
      <c r="M8" s="169">
        <f>IFERROR(L8/K8,"")</f>
        <v>0.81561165217845699</v>
      </c>
      <c r="N8" s="165">
        <v>10056165</v>
      </c>
      <c r="O8" s="165">
        <v>8683429</v>
      </c>
      <c r="P8" s="164">
        <f>IFERROR(O8/N8,"")</f>
        <v>0.86349309105409466</v>
      </c>
      <c r="Q8" s="166">
        <f>IFERROR(K8/N8-1,"")</f>
        <v>1.0209798665793572</v>
      </c>
      <c r="R8" s="166">
        <f>IFERROR(L8/O8-1,"")</f>
        <v>0.90891478470083653</v>
      </c>
      <c r="S8" s="167">
        <f>IFERROR(M8-P8,"")</f>
        <v>-4.7881438875637672E-2</v>
      </c>
      <c r="T8" s="170"/>
    </row>
    <row r="9" spans="1:20" ht="17.25" thickTop="1" x14ac:dyDescent="0.25">
      <c r="A9" s="171" t="s">
        <v>107</v>
      </c>
      <c r="B9" s="172">
        <v>1644186</v>
      </c>
      <c r="C9" s="173">
        <v>1369007</v>
      </c>
      <c r="D9" s="174">
        <f t="shared" ref="D9:D27" si="0">IFERROR(C9/B9,"")</f>
        <v>0.83263511549179958</v>
      </c>
      <c r="E9" s="175">
        <v>1481262</v>
      </c>
      <c r="F9" s="173">
        <v>1330225</v>
      </c>
      <c r="G9" s="174">
        <f t="shared" ref="G9:G27" si="1">IFERROR(F9/E9,"")</f>
        <v>0.89803491887323106</v>
      </c>
      <c r="H9" s="176">
        <f t="shared" ref="H9:H27" si="2">IFERROR(B9/E9-1,"")</f>
        <v>0.10998999501776185</v>
      </c>
      <c r="I9" s="176">
        <f t="shared" ref="I9:I27" si="3">IFERROR(C9/F9-1,"")</f>
        <v>2.9154466349677666E-2</v>
      </c>
      <c r="J9" s="177">
        <f t="shared" ref="J9:J27" si="4">IFERROR(D9-G9,"")</f>
        <v>-6.5399803381431476E-2</v>
      </c>
      <c r="K9" s="178">
        <v>11065726</v>
      </c>
      <c r="L9" s="173">
        <v>9080032</v>
      </c>
      <c r="M9" s="179">
        <f t="shared" ref="M9:M27" si="5">IFERROR(L9/K9,"")</f>
        <v>0.82055456641525371</v>
      </c>
      <c r="N9" s="175">
        <v>3397322</v>
      </c>
      <c r="O9" s="173">
        <v>2769485</v>
      </c>
      <c r="P9" s="174">
        <f t="shared" ref="P9:P27" si="6">IFERROR(O9/N9,"")</f>
        <v>0.81519649888941936</v>
      </c>
      <c r="Q9" s="176">
        <f t="shared" ref="Q9:Q27" si="7">IFERROR(K9/N9-1,"")</f>
        <v>2.2571908108798637</v>
      </c>
      <c r="R9" s="176">
        <f t="shared" ref="R9:R27" si="8">IFERROR(L9/O9-1,"")</f>
        <v>2.2785994508004195</v>
      </c>
      <c r="S9" s="177">
        <f t="shared" ref="S9:S27" si="9">IFERROR(M9-P9,"")</f>
        <v>5.3580675258343424E-3</v>
      </c>
      <c r="T9" s="180"/>
    </row>
    <row r="10" spans="1:20" ht="16.5" x14ac:dyDescent="0.25">
      <c r="A10" s="181" t="s">
        <v>126</v>
      </c>
      <c r="B10" s="182">
        <v>711695</v>
      </c>
      <c r="C10" s="183">
        <v>569996</v>
      </c>
      <c r="D10" s="184">
        <f t="shared" si="0"/>
        <v>0.80089926162190261</v>
      </c>
      <c r="E10" s="185">
        <v>582696</v>
      </c>
      <c r="F10" s="183">
        <v>457336</v>
      </c>
      <c r="G10" s="184">
        <f t="shared" si="1"/>
        <v>0.78486208932273438</v>
      </c>
      <c r="H10" s="186">
        <f t="shared" si="2"/>
        <v>0.22138301961914952</v>
      </c>
      <c r="I10" s="186">
        <f t="shared" si="3"/>
        <v>0.24633967148879599</v>
      </c>
      <c r="J10" s="187">
        <f t="shared" si="4"/>
        <v>1.6037172299168234E-2</v>
      </c>
      <c r="K10" s="188">
        <v>3690673</v>
      </c>
      <c r="L10" s="183">
        <v>3065720</v>
      </c>
      <c r="M10" s="189">
        <f t="shared" si="5"/>
        <v>0.83066692714309831</v>
      </c>
      <c r="N10" s="185">
        <v>2305440</v>
      </c>
      <c r="O10" s="183">
        <v>1758635</v>
      </c>
      <c r="P10" s="184">
        <f t="shared" si="6"/>
        <v>0.76281967867305156</v>
      </c>
      <c r="Q10" s="186">
        <f t="shared" si="7"/>
        <v>0.60085406690263032</v>
      </c>
      <c r="R10" s="186">
        <f t="shared" si="8"/>
        <v>0.74323836384468644</v>
      </c>
      <c r="S10" s="187">
        <f t="shared" si="9"/>
        <v>6.784724847004675E-2</v>
      </c>
      <c r="T10" s="180"/>
    </row>
    <row r="11" spans="1:20" ht="16.5" x14ac:dyDescent="0.25">
      <c r="A11" s="181" t="s">
        <v>121</v>
      </c>
      <c r="B11" s="182">
        <v>501944</v>
      </c>
      <c r="C11" s="183">
        <v>422333</v>
      </c>
      <c r="D11" s="184">
        <f t="shared" si="0"/>
        <v>0.84139465757136256</v>
      </c>
      <c r="E11" s="185">
        <v>365940</v>
      </c>
      <c r="F11" s="183">
        <v>294488</v>
      </c>
      <c r="G11" s="184">
        <f t="shared" si="1"/>
        <v>0.80474394709515218</v>
      </c>
      <c r="H11" s="186">
        <f t="shared" si="2"/>
        <v>0.37165655571951683</v>
      </c>
      <c r="I11" s="186">
        <f t="shared" si="3"/>
        <v>0.43412634810246931</v>
      </c>
      <c r="J11" s="187">
        <f t="shared" si="4"/>
        <v>3.665071047621038E-2</v>
      </c>
      <c r="K11" s="188">
        <v>2829016</v>
      </c>
      <c r="L11" s="183">
        <v>2320922</v>
      </c>
      <c r="M11" s="189">
        <f t="shared" si="5"/>
        <v>0.82039903627268285</v>
      </c>
      <c r="N11" s="185">
        <v>935201</v>
      </c>
      <c r="O11" s="183">
        <v>660257</v>
      </c>
      <c r="P11" s="184">
        <f t="shared" si="6"/>
        <v>0.70600544695739209</v>
      </c>
      <c r="Q11" s="186">
        <f t="shared" si="7"/>
        <v>2.0250352597997652</v>
      </c>
      <c r="R11" s="186">
        <f t="shared" si="8"/>
        <v>2.5151796951793015</v>
      </c>
      <c r="S11" s="187">
        <f t="shared" si="9"/>
        <v>0.11439358931529076</v>
      </c>
      <c r="T11" s="180"/>
    </row>
    <row r="12" spans="1:20" ht="16.5" x14ac:dyDescent="0.25">
      <c r="A12" s="181" t="s">
        <v>277</v>
      </c>
      <c r="B12" s="182">
        <v>254026</v>
      </c>
      <c r="C12" s="183">
        <v>196301</v>
      </c>
      <c r="D12" s="184">
        <f t="shared" si="0"/>
        <v>0.77275948131293648</v>
      </c>
      <c r="E12" s="185">
        <v>139237</v>
      </c>
      <c r="F12" s="183">
        <v>101878</v>
      </c>
      <c r="G12" s="184">
        <f t="shared" si="1"/>
        <v>0.73168769795384847</v>
      </c>
      <c r="H12" s="186">
        <f t="shared" si="2"/>
        <v>0.82441448752845869</v>
      </c>
      <c r="I12" s="186">
        <f t="shared" si="3"/>
        <v>0.9268242407585543</v>
      </c>
      <c r="J12" s="187">
        <f t="shared" si="4"/>
        <v>4.107178335908801E-2</v>
      </c>
      <c r="K12" s="188">
        <v>1364866</v>
      </c>
      <c r="L12" s="183">
        <v>989958</v>
      </c>
      <c r="M12" s="189">
        <f t="shared" si="5"/>
        <v>0.72531515914382805</v>
      </c>
      <c r="N12" s="185">
        <v>791668</v>
      </c>
      <c r="O12" s="183">
        <v>643823</v>
      </c>
      <c r="P12" s="184">
        <f t="shared" si="6"/>
        <v>0.81324873558107691</v>
      </c>
      <c r="Q12" s="186">
        <f t="shared" si="7"/>
        <v>0.72403835951434181</v>
      </c>
      <c r="R12" s="186">
        <f t="shared" si="8"/>
        <v>0.53762447132208702</v>
      </c>
      <c r="S12" s="187">
        <f t="shared" si="9"/>
        <v>-8.7933576437248862E-2</v>
      </c>
      <c r="T12" s="180"/>
    </row>
    <row r="13" spans="1:20" ht="16.5" x14ac:dyDescent="0.25">
      <c r="A13" s="181" t="s">
        <v>278</v>
      </c>
      <c r="B13" s="182">
        <v>121229</v>
      </c>
      <c r="C13" s="183">
        <v>103386</v>
      </c>
      <c r="D13" s="184">
        <f t="shared" si="0"/>
        <v>0.85281574540745197</v>
      </c>
      <c r="E13" s="185">
        <v>110530</v>
      </c>
      <c r="F13" s="183">
        <v>97264</v>
      </c>
      <c r="G13" s="184">
        <f t="shared" si="1"/>
        <v>0.87997828643807108</v>
      </c>
      <c r="H13" s="186">
        <f t="shared" si="2"/>
        <v>9.6797249615488967E-2</v>
      </c>
      <c r="I13" s="186">
        <f t="shared" si="3"/>
        <v>6.2942095739430881E-2</v>
      </c>
      <c r="J13" s="187">
        <f t="shared" si="4"/>
        <v>-2.7162541030619103E-2</v>
      </c>
      <c r="K13" s="188">
        <v>776178</v>
      </c>
      <c r="L13" s="183">
        <v>644580</v>
      </c>
      <c r="M13" s="189">
        <f t="shared" si="5"/>
        <v>0.83045383919667914</v>
      </c>
      <c r="N13" s="185">
        <v>0</v>
      </c>
      <c r="O13" s="183">
        <v>0</v>
      </c>
      <c r="P13" s="184" t="str">
        <f t="shared" si="6"/>
        <v/>
      </c>
      <c r="Q13" s="186" t="str">
        <f t="shared" si="7"/>
        <v/>
      </c>
      <c r="R13" s="186" t="str">
        <f t="shared" si="8"/>
        <v/>
      </c>
      <c r="S13" s="187" t="str">
        <f t="shared" si="9"/>
        <v/>
      </c>
      <c r="T13" s="180"/>
    </row>
    <row r="14" spans="1:20" ht="16.5" x14ac:dyDescent="0.25">
      <c r="A14" s="181" t="s">
        <v>279</v>
      </c>
      <c r="B14" s="182">
        <v>57496</v>
      </c>
      <c r="C14" s="183">
        <v>48221</v>
      </c>
      <c r="D14" s="184">
        <f t="shared" si="0"/>
        <v>0.83868443022123274</v>
      </c>
      <c r="E14" s="185">
        <v>0</v>
      </c>
      <c r="F14" s="183">
        <v>0</v>
      </c>
      <c r="G14" s="184" t="str">
        <f t="shared" si="1"/>
        <v/>
      </c>
      <c r="H14" s="186" t="str">
        <f t="shared" si="2"/>
        <v/>
      </c>
      <c r="I14" s="186" t="str">
        <f t="shared" si="3"/>
        <v/>
      </c>
      <c r="J14" s="187" t="str">
        <f t="shared" si="4"/>
        <v/>
      </c>
      <c r="K14" s="188">
        <v>190547</v>
      </c>
      <c r="L14" s="183">
        <v>155378</v>
      </c>
      <c r="M14" s="189">
        <f t="shared" si="5"/>
        <v>0.81543136339065947</v>
      </c>
      <c r="N14" s="185">
        <v>305962</v>
      </c>
      <c r="O14" s="183">
        <v>249204</v>
      </c>
      <c r="P14" s="184">
        <f t="shared" si="6"/>
        <v>0.81449330308992618</v>
      </c>
      <c r="Q14" s="186">
        <f t="shared" si="7"/>
        <v>-0.37722004693393296</v>
      </c>
      <c r="R14" s="186">
        <f t="shared" si="8"/>
        <v>-0.3765027848670166</v>
      </c>
      <c r="S14" s="187">
        <f t="shared" si="9"/>
        <v>9.3806030073328994E-4</v>
      </c>
      <c r="T14" s="180"/>
    </row>
    <row r="15" spans="1:20" ht="16.5" x14ac:dyDescent="0.25">
      <c r="A15" s="181" t="s">
        <v>108</v>
      </c>
      <c r="B15" s="182">
        <v>42884</v>
      </c>
      <c r="C15" s="183">
        <v>36690</v>
      </c>
      <c r="D15" s="184">
        <f t="shared" si="0"/>
        <v>0.85556384665609553</v>
      </c>
      <c r="E15" s="185">
        <v>44588</v>
      </c>
      <c r="F15" s="183">
        <v>35878</v>
      </c>
      <c r="G15" s="184">
        <f t="shared" si="1"/>
        <v>0.80465596124517802</v>
      </c>
      <c r="H15" s="186">
        <f t="shared" si="2"/>
        <v>-3.8216560509554132E-2</v>
      </c>
      <c r="I15" s="186">
        <f t="shared" si="3"/>
        <v>2.2632253748815501E-2</v>
      </c>
      <c r="J15" s="187">
        <f t="shared" si="4"/>
        <v>5.0907885410917508E-2</v>
      </c>
      <c r="K15" s="188">
        <v>283682</v>
      </c>
      <c r="L15" s="183">
        <v>234630</v>
      </c>
      <c r="M15" s="189">
        <f t="shared" si="5"/>
        <v>0.82708807749522351</v>
      </c>
      <c r="N15" s="185">
        <v>31458</v>
      </c>
      <c r="O15" s="183">
        <v>22348</v>
      </c>
      <c r="P15" s="184">
        <f t="shared" si="6"/>
        <v>0.71040752749698011</v>
      </c>
      <c r="Q15" s="186">
        <f t="shared" si="7"/>
        <v>8.0178015131286156</v>
      </c>
      <c r="R15" s="186">
        <f t="shared" si="8"/>
        <v>9.498926078396277</v>
      </c>
      <c r="S15" s="187">
        <f t="shared" si="9"/>
        <v>0.1166805499982434</v>
      </c>
      <c r="T15" s="180"/>
    </row>
    <row r="16" spans="1:20" ht="16.5" x14ac:dyDescent="0.25">
      <c r="A16" s="181" t="s">
        <v>106</v>
      </c>
      <c r="B16" s="182">
        <v>6468</v>
      </c>
      <c r="C16" s="183">
        <v>4634</v>
      </c>
      <c r="D16" s="184">
        <f t="shared" si="0"/>
        <v>0.71645021645021645</v>
      </c>
      <c r="E16" s="185">
        <v>5292</v>
      </c>
      <c r="F16" s="183">
        <v>3675</v>
      </c>
      <c r="G16" s="184">
        <f t="shared" si="1"/>
        <v>0.69444444444444442</v>
      </c>
      <c r="H16" s="186">
        <f t="shared" si="2"/>
        <v>0.22222222222222232</v>
      </c>
      <c r="I16" s="186">
        <f t="shared" si="3"/>
        <v>0.26095238095238105</v>
      </c>
      <c r="J16" s="187">
        <f t="shared" si="4"/>
        <v>2.2005772005772029E-2</v>
      </c>
      <c r="K16" s="188">
        <v>39690</v>
      </c>
      <c r="L16" s="183">
        <v>26469</v>
      </c>
      <c r="M16" s="189">
        <f t="shared" si="5"/>
        <v>0.66689342403628116</v>
      </c>
      <c r="N16" s="185">
        <v>17347</v>
      </c>
      <c r="O16" s="183">
        <v>11452</v>
      </c>
      <c r="P16" s="184">
        <f t="shared" si="6"/>
        <v>0.66017178762898487</v>
      </c>
      <c r="Q16" s="186">
        <f t="shared" si="7"/>
        <v>1.2880036893987432</v>
      </c>
      <c r="R16" s="186">
        <f t="shared" si="8"/>
        <v>1.3112993363604613</v>
      </c>
      <c r="S16" s="187">
        <f t="shared" si="9"/>
        <v>6.7216364072962831E-3</v>
      </c>
      <c r="T16" s="180"/>
    </row>
    <row r="17" spans="1:19" ht="16.5" x14ac:dyDescent="0.25">
      <c r="A17" s="181" t="s">
        <v>280</v>
      </c>
      <c r="B17" s="182">
        <v>2974</v>
      </c>
      <c r="C17" s="183">
        <v>1939</v>
      </c>
      <c r="D17" s="184">
        <f t="shared" si="0"/>
        <v>0.65198386012104914</v>
      </c>
      <c r="E17" s="185">
        <v>2824</v>
      </c>
      <c r="F17" s="183">
        <v>1959</v>
      </c>
      <c r="G17" s="184">
        <f t="shared" si="1"/>
        <v>0.69369688385269124</v>
      </c>
      <c r="H17" s="186">
        <f t="shared" si="2"/>
        <v>5.311614730878178E-2</v>
      </c>
      <c r="I17" s="186">
        <f t="shared" si="3"/>
        <v>-1.0209290454313402E-2</v>
      </c>
      <c r="J17" s="187">
        <f t="shared" si="4"/>
        <v>-4.1713023731642096E-2</v>
      </c>
      <c r="K17" s="188">
        <v>17162</v>
      </c>
      <c r="L17" s="183">
        <v>10902</v>
      </c>
      <c r="M17" s="189">
        <f t="shared" si="5"/>
        <v>0.63524064794313018</v>
      </c>
      <c r="N17" s="185">
        <v>13813</v>
      </c>
      <c r="O17" s="183">
        <v>7023</v>
      </c>
      <c r="P17" s="184">
        <f t="shared" si="6"/>
        <v>0.50843408383406941</v>
      </c>
      <c r="Q17" s="186">
        <f t="shared" si="7"/>
        <v>0.2424527618909722</v>
      </c>
      <c r="R17" s="186">
        <f t="shared" si="8"/>
        <v>0.55232806492951725</v>
      </c>
      <c r="S17" s="187">
        <f t="shared" si="9"/>
        <v>0.12680656410906077</v>
      </c>
    </row>
    <row r="18" spans="1:19" ht="16.5" x14ac:dyDescent="0.25">
      <c r="A18" s="181" t="s">
        <v>281</v>
      </c>
      <c r="B18" s="182">
        <v>836</v>
      </c>
      <c r="C18" s="183">
        <v>461</v>
      </c>
      <c r="D18" s="184">
        <f t="shared" si="0"/>
        <v>0.55143540669856461</v>
      </c>
      <c r="E18" s="185">
        <v>1786</v>
      </c>
      <c r="F18" s="183">
        <v>996</v>
      </c>
      <c r="G18" s="184">
        <f t="shared" si="1"/>
        <v>0.55767077267637177</v>
      </c>
      <c r="H18" s="186">
        <f t="shared" si="2"/>
        <v>-0.53191489361702127</v>
      </c>
      <c r="I18" s="186">
        <f t="shared" si="3"/>
        <v>-0.53714859437751006</v>
      </c>
      <c r="J18" s="187">
        <f t="shared" si="4"/>
        <v>-6.2353659778071613E-3</v>
      </c>
      <c r="K18" s="188">
        <v>6156</v>
      </c>
      <c r="L18" s="183">
        <v>3146</v>
      </c>
      <c r="M18" s="189">
        <f t="shared" si="5"/>
        <v>0.51104613385315145</v>
      </c>
      <c r="N18" s="185">
        <v>160000</v>
      </c>
      <c r="O18" s="183">
        <v>113809</v>
      </c>
      <c r="P18" s="184">
        <f t="shared" si="6"/>
        <v>0.71130625000000003</v>
      </c>
      <c r="Q18" s="186">
        <f t="shared" si="7"/>
        <v>-0.96152499999999996</v>
      </c>
      <c r="R18" s="186">
        <f t="shared" si="8"/>
        <v>-0.97235719494943285</v>
      </c>
      <c r="S18" s="187">
        <f t="shared" si="9"/>
        <v>-0.20026011614684858</v>
      </c>
    </row>
    <row r="19" spans="1:19" ht="16.5" x14ac:dyDescent="0.25">
      <c r="A19" s="181" t="s">
        <v>282</v>
      </c>
      <c r="B19" s="182">
        <v>0</v>
      </c>
      <c r="C19" s="183">
        <v>0</v>
      </c>
      <c r="D19" s="184" t="str">
        <f t="shared" si="0"/>
        <v/>
      </c>
      <c r="E19" s="185">
        <v>22380</v>
      </c>
      <c r="F19" s="183">
        <v>16762</v>
      </c>
      <c r="G19" s="184">
        <f t="shared" si="1"/>
        <v>0.74897229669347631</v>
      </c>
      <c r="H19" s="186">
        <f t="shared" si="2"/>
        <v>-1</v>
      </c>
      <c r="I19" s="186">
        <f t="shared" si="3"/>
        <v>-1</v>
      </c>
      <c r="J19" s="187" t="str">
        <f t="shared" si="4"/>
        <v/>
      </c>
      <c r="K19" s="188">
        <v>56971</v>
      </c>
      <c r="L19" s="183">
        <v>43129</v>
      </c>
      <c r="M19" s="189">
        <f t="shared" si="5"/>
        <v>0.75703428059890121</v>
      </c>
      <c r="N19" s="185">
        <v>118</v>
      </c>
      <c r="O19" s="183">
        <v>55</v>
      </c>
      <c r="P19" s="184">
        <f t="shared" si="6"/>
        <v>0.46610169491525422</v>
      </c>
      <c r="Q19" s="186">
        <f t="shared" si="7"/>
        <v>481.80508474576271</v>
      </c>
      <c r="R19" s="186">
        <f t="shared" si="8"/>
        <v>783.16363636363633</v>
      </c>
      <c r="S19" s="187">
        <f t="shared" si="9"/>
        <v>0.29093258568364699</v>
      </c>
    </row>
    <row r="20" spans="1:19" ht="16.5" x14ac:dyDescent="0.25">
      <c r="A20" s="181" t="s">
        <v>283</v>
      </c>
      <c r="B20" s="182">
        <v>0</v>
      </c>
      <c r="C20" s="183">
        <v>0</v>
      </c>
      <c r="D20" s="184" t="str">
        <f t="shared" si="0"/>
        <v/>
      </c>
      <c r="E20" s="185">
        <v>0</v>
      </c>
      <c r="F20" s="183">
        <v>0</v>
      </c>
      <c r="G20" s="184" t="str">
        <f t="shared" si="1"/>
        <v/>
      </c>
      <c r="H20" s="186" t="str">
        <f t="shared" si="2"/>
        <v/>
      </c>
      <c r="I20" s="186" t="str">
        <f t="shared" si="3"/>
        <v/>
      </c>
      <c r="J20" s="187" t="str">
        <f t="shared" si="4"/>
        <v/>
      </c>
      <c r="K20" s="188">
        <v>0</v>
      </c>
      <c r="L20" s="183">
        <v>0</v>
      </c>
      <c r="M20" s="189" t="str">
        <f t="shared" si="5"/>
        <v/>
      </c>
      <c r="N20" s="185">
        <v>120</v>
      </c>
      <c r="O20" s="183">
        <v>83</v>
      </c>
      <c r="P20" s="184">
        <f t="shared" si="6"/>
        <v>0.69166666666666665</v>
      </c>
      <c r="Q20" s="186">
        <f t="shared" si="7"/>
        <v>-1</v>
      </c>
      <c r="R20" s="186">
        <f t="shared" si="8"/>
        <v>-1</v>
      </c>
      <c r="S20" s="187" t="str">
        <f t="shared" si="9"/>
        <v/>
      </c>
    </row>
    <row r="21" spans="1:19" ht="16.5" x14ac:dyDescent="0.25">
      <c r="A21" s="181" t="s">
        <v>284</v>
      </c>
      <c r="B21" s="182">
        <v>0</v>
      </c>
      <c r="C21" s="183">
        <v>0</v>
      </c>
      <c r="D21" s="184" t="str">
        <f t="shared" si="0"/>
        <v/>
      </c>
      <c r="E21" s="185">
        <v>0</v>
      </c>
      <c r="F21" s="183">
        <v>0</v>
      </c>
      <c r="G21" s="184" t="str">
        <f t="shared" si="1"/>
        <v/>
      </c>
      <c r="H21" s="186" t="str">
        <f t="shared" si="2"/>
        <v/>
      </c>
      <c r="I21" s="186" t="str">
        <f t="shared" si="3"/>
        <v/>
      </c>
      <c r="J21" s="187" t="str">
        <f t="shared" si="4"/>
        <v/>
      </c>
      <c r="K21" s="188">
        <v>90</v>
      </c>
      <c r="L21" s="183">
        <v>73</v>
      </c>
      <c r="M21" s="189">
        <f t="shared" si="5"/>
        <v>0.81111111111111112</v>
      </c>
      <c r="N21" s="185">
        <v>0</v>
      </c>
      <c r="O21" s="183">
        <v>0</v>
      </c>
      <c r="P21" s="184" t="str">
        <f t="shared" si="6"/>
        <v/>
      </c>
      <c r="Q21" s="186" t="str">
        <f t="shared" si="7"/>
        <v/>
      </c>
      <c r="R21" s="186" t="str">
        <f t="shared" si="8"/>
        <v/>
      </c>
      <c r="S21" s="187" t="str">
        <f t="shared" si="9"/>
        <v/>
      </c>
    </row>
    <row r="22" spans="1:19" ht="16.5" x14ac:dyDescent="0.25">
      <c r="A22" s="181" t="s">
        <v>111</v>
      </c>
      <c r="B22" s="182">
        <v>0</v>
      </c>
      <c r="C22" s="183">
        <v>0</v>
      </c>
      <c r="D22" s="184" t="str">
        <f t="shared" si="0"/>
        <v/>
      </c>
      <c r="E22" s="185">
        <v>0</v>
      </c>
      <c r="F22" s="183">
        <v>0</v>
      </c>
      <c r="G22" s="184" t="str">
        <f t="shared" si="1"/>
        <v/>
      </c>
      <c r="H22" s="186" t="str">
        <f t="shared" si="2"/>
        <v/>
      </c>
      <c r="I22" s="186" t="str">
        <f t="shared" si="3"/>
        <v/>
      </c>
      <c r="J22" s="187" t="str">
        <f t="shared" si="4"/>
        <v/>
      </c>
      <c r="K22" s="188">
        <v>12</v>
      </c>
      <c r="L22" s="183">
        <v>0</v>
      </c>
      <c r="M22" s="189">
        <f t="shared" si="5"/>
        <v>0</v>
      </c>
      <c r="N22" s="185">
        <v>2736</v>
      </c>
      <c r="O22" s="183">
        <v>992</v>
      </c>
      <c r="P22" s="184">
        <f t="shared" si="6"/>
        <v>0.36257309941520466</v>
      </c>
      <c r="Q22" s="186">
        <f t="shared" si="7"/>
        <v>-0.99561403508771928</v>
      </c>
      <c r="R22" s="186">
        <f t="shared" si="8"/>
        <v>-1</v>
      </c>
      <c r="S22" s="187">
        <f t="shared" si="9"/>
        <v>-0.36257309941520466</v>
      </c>
    </row>
    <row r="23" spans="1:19" ht="16.5" x14ac:dyDescent="0.25">
      <c r="A23" s="181" t="s">
        <v>122</v>
      </c>
      <c r="B23" s="182">
        <v>0</v>
      </c>
      <c r="C23" s="183">
        <v>0</v>
      </c>
      <c r="D23" s="184" t="str">
        <f t="shared" si="0"/>
        <v/>
      </c>
      <c r="E23" s="185">
        <v>0</v>
      </c>
      <c r="F23" s="183">
        <v>0</v>
      </c>
      <c r="G23" s="184" t="str">
        <f t="shared" si="1"/>
        <v/>
      </c>
      <c r="H23" s="186" t="str">
        <f t="shared" si="2"/>
        <v/>
      </c>
      <c r="I23" s="186" t="str">
        <f t="shared" si="3"/>
        <v/>
      </c>
      <c r="J23" s="187" t="str">
        <f t="shared" si="4"/>
        <v/>
      </c>
      <c r="K23" s="188">
        <v>432</v>
      </c>
      <c r="L23" s="183">
        <v>151</v>
      </c>
      <c r="M23" s="189">
        <f t="shared" si="5"/>
        <v>0.34953703703703703</v>
      </c>
      <c r="N23" s="185">
        <v>120</v>
      </c>
      <c r="O23" s="183">
        <v>52</v>
      </c>
      <c r="P23" s="184">
        <f t="shared" si="6"/>
        <v>0.43333333333333335</v>
      </c>
      <c r="Q23" s="186">
        <f t="shared" si="7"/>
        <v>2.6</v>
      </c>
      <c r="R23" s="186">
        <f t="shared" si="8"/>
        <v>1.9038461538461537</v>
      </c>
      <c r="S23" s="187">
        <f t="shared" si="9"/>
        <v>-8.3796296296296313E-2</v>
      </c>
    </row>
    <row r="24" spans="1:19" ht="16.5" x14ac:dyDescent="0.25">
      <c r="A24" s="181" t="s">
        <v>136</v>
      </c>
      <c r="B24" s="182">
        <v>0</v>
      </c>
      <c r="C24" s="183">
        <v>0</v>
      </c>
      <c r="D24" s="184" t="str">
        <f t="shared" si="0"/>
        <v/>
      </c>
      <c r="E24" s="185">
        <v>120</v>
      </c>
      <c r="F24" s="183">
        <v>52</v>
      </c>
      <c r="G24" s="184">
        <f t="shared" si="1"/>
        <v>0.43333333333333335</v>
      </c>
      <c r="H24" s="186">
        <f t="shared" si="2"/>
        <v>-1</v>
      </c>
      <c r="I24" s="186">
        <f t="shared" si="3"/>
        <v>-1</v>
      </c>
      <c r="J24" s="187" t="str">
        <f t="shared" si="4"/>
        <v/>
      </c>
      <c r="K24" s="188">
        <v>0</v>
      </c>
      <c r="L24" s="183">
        <v>0</v>
      </c>
      <c r="M24" s="189" t="str">
        <f t="shared" si="5"/>
        <v/>
      </c>
      <c r="N24" s="185">
        <v>150</v>
      </c>
      <c r="O24" s="183">
        <v>123</v>
      </c>
      <c r="P24" s="184">
        <f t="shared" si="6"/>
        <v>0.82</v>
      </c>
      <c r="Q24" s="186">
        <f t="shared" si="7"/>
        <v>-1</v>
      </c>
      <c r="R24" s="186">
        <f t="shared" si="8"/>
        <v>-1</v>
      </c>
      <c r="S24" s="187" t="str">
        <f t="shared" si="9"/>
        <v/>
      </c>
    </row>
    <row r="25" spans="1:19" ht="16.5" x14ac:dyDescent="0.25">
      <c r="A25" s="181" t="s">
        <v>114</v>
      </c>
      <c r="B25" s="182">
        <v>0</v>
      </c>
      <c r="C25" s="183">
        <v>0</v>
      </c>
      <c r="D25" s="184" t="str">
        <f t="shared" si="0"/>
        <v/>
      </c>
      <c r="E25" s="185">
        <v>0</v>
      </c>
      <c r="F25" s="183">
        <v>0</v>
      </c>
      <c r="G25" s="184" t="str">
        <f t="shared" si="1"/>
        <v/>
      </c>
      <c r="H25" s="186" t="str">
        <f t="shared" si="2"/>
        <v/>
      </c>
      <c r="I25" s="186" t="str">
        <f t="shared" si="3"/>
        <v/>
      </c>
      <c r="J25" s="187" t="str">
        <f t="shared" si="4"/>
        <v/>
      </c>
      <c r="K25" s="188">
        <v>0</v>
      </c>
      <c r="L25" s="183">
        <v>0</v>
      </c>
      <c r="M25" s="189" t="str">
        <f t="shared" si="5"/>
        <v/>
      </c>
      <c r="N25" s="185">
        <v>0</v>
      </c>
      <c r="O25" s="183">
        <v>0</v>
      </c>
      <c r="P25" s="184" t="str">
        <f t="shared" si="6"/>
        <v/>
      </c>
      <c r="Q25" s="186" t="str">
        <f t="shared" si="7"/>
        <v/>
      </c>
      <c r="R25" s="186" t="str">
        <f t="shared" si="8"/>
        <v/>
      </c>
      <c r="S25" s="187" t="str">
        <f t="shared" si="9"/>
        <v/>
      </c>
    </row>
    <row r="26" spans="1:19" ht="16.5" x14ac:dyDescent="0.25">
      <c r="A26" s="181" t="s">
        <v>286</v>
      </c>
      <c r="B26" s="182">
        <v>0</v>
      </c>
      <c r="C26" s="183">
        <v>0</v>
      </c>
      <c r="D26" s="184" t="str">
        <f t="shared" si="0"/>
        <v/>
      </c>
      <c r="E26" s="185">
        <v>0</v>
      </c>
      <c r="F26" s="183">
        <v>0</v>
      </c>
      <c r="G26" s="184" t="str">
        <f t="shared" si="1"/>
        <v/>
      </c>
      <c r="H26" s="186" t="str">
        <f t="shared" si="2"/>
        <v/>
      </c>
      <c r="I26" s="186" t="str">
        <f t="shared" si="3"/>
        <v/>
      </c>
      <c r="J26" s="187" t="str">
        <f t="shared" si="4"/>
        <v/>
      </c>
      <c r="K26" s="188">
        <v>1346</v>
      </c>
      <c r="L26" s="183">
        <v>439</v>
      </c>
      <c r="M26" s="189">
        <f t="shared" si="5"/>
        <v>0.3261515601783061</v>
      </c>
      <c r="N26" s="185">
        <v>50</v>
      </c>
      <c r="O26" s="183">
        <v>30</v>
      </c>
      <c r="P26" s="184">
        <f t="shared" si="6"/>
        <v>0.6</v>
      </c>
      <c r="Q26" s="186">
        <f t="shared" si="7"/>
        <v>25.92</v>
      </c>
      <c r="R26" s="186">
        <f t="shared" si="8"/>
        <v>13.633333333333333</v>
      </c>
      <c r="S26" s="187">
        <f t="shared" si="9"/>
        <v>-0.27384843982169388</v>
      </c>
    </row>
    <row r="27" spans="1:19" ht="16.5" x14ac:dyDescent="0.25">
      <c r="A27" s="181" t="s">
        <v>287</v>
      </c>
      <c r="B27" s="182">
        <v>0</v>
      </c>
      <c r="C27" s="183">
        <v>0</v>
      </c>
      <c r="D27" s="184" t="str">
        <f t="shared" si="0"/>
        <v/>
      </c>
      <c r="E27" s="185">
        <v>0</v>
      </c>
      <c r="F27" s="183">
        <v>0</v>
      </c>
      <c r="G27" s="184" t="str">
        <f t="shared" si="1"/>
        <v/>
      </c>
      <c r="H27" s="186" t="str">
        <f t="shared" si="2"/>
        <v/>
      </c>
      <c r="I27" s="186" t="str">
        <f t="shared" si="3"/>
        <v/>
      </c>
      <c r="J27" s="187" t="str">
        <f t="shared" si="4"/>
        <v/>
      </c>
      <c r="K27" s="188">
        <v>0</v>
      </c>
      <c r="L27" s="183">
        <v>0</v>
      </c>
      <c r="M27" s="189" t="str">
        <f t="shared" si="5"/>
        <v/>
      </c>
      <c r="N27" s="185">
        <v>5016</v>
      </c>
      <c r="O27" s="183">
        <v>2844</v>
      </c>
      <c r="P27" s="184">
        <f t="shared" si="6"/>
        <v>0.56698564593301437</v>
      </c>
      <c r="Q27" s="186">
        <f t="shared" si="7"/>
        <v>-1</v>
      </c>
      <c r="R27" s="186">
        <f t="shared" si="8"/>
        <v>-1</v>
      </c>
      <c r="S27" s="187" t="str">
        <f t="shared" si="9"/>
        <v/>
      </c>
    </row>
    <row r="28" spans="1:19" ht="17.25" thickBot="1" x14ac:dyDescent="0.3">
      <c r="A28" s="190" t="s">
        <v>288</v>
      </c>
      <c r="B28" s="191">
        <v>0</v>
      </c>
      <c r="C28" s="288">
        <v>0</v>
      </c>
      <c r="D28" s="192" t="s">
        <v>290</v>
      </c>
      <c r="E28" s="193">
        <v>190</v>
      </c>
      <c r="F28" s="288">
        <v>142</v>
      </c>
      <c r="G28" s="192" t="s">
        <v>290</v>
      </c>
      <c r="H28" s="194" t="s">
        <v>290</v>
      </c>
      <c r="I28" s="194" t="s">
        <v>290</v>
      </c>
      <c r="J28" s="195" t="s">
        <v>290</v>
      </c>
      <c r="K28" s="196">
        <v>760</v>
      </c>
      <c r="L28" s="288">
        <v>397</v>
      </c>
      <c r="M28" s="197" t="s">
        <v>290</v>
      </c>
      <c r="N28" s="193">
        <v>5016</v>
      </c>
      <c r="O28" s="288">
        <v>2844</v>
      </c>
      <c r="P28" s="192">
        <v>0.6</v>
      </c>
      <c r="Q28" s="194">
        <v>-1</v>
      </c>
      <c r="R28" s="194">
        <v>-1</v>
      </c>
      <c r="S28" s="195" t="s">
        <v>290</v>
      </c>
    </row>
    <row r="29" spans="1:19" ht="15.75" thickTop="1" x14ac:dyDescent="0.25"/>
  </sheetData>
  <mergeCells count="12">
    <mergeCell ref="N6:P6"/>
    <mergeCell ref="Q6:S6"/>
    <mergeCell ref="A1:B1"/>
    <mergeCell ref="A3:S3"/>
    <mergeCell ref="A4:S4"/>
    <mergeCell ref="A5:A7"/>
    <mergeCell ref="B5:J5"/>
    <mergeCell ref="K5:S5"/>
    <mergeCell ref="B6:D6"/>
    <mergeCell ref="E6:G6"/>
    <mergeCell ref="H6:J6"/>
    <mergeCell ref="K6:M6"/>
  </mergeCells>
  <conditionalFormatting sqref="H13:J13 Q13:S13 H8:J11 Q8:S11 Q15:S28 H15:J28">
    <cfRule type="cellIs" dxfId="113" priority="11" stopIfTrue="1" operator="lessThan">
      <formula>0</formula>
    </cfRule>
    <cfRule type="cellIs" dxfId="112" priority="12" stopIfTrue="1" operator="greaterThanOrEqual">
      <formula>0</formula>
    </cfRule>
  </conditionalFormatting>
  <conditionalFormatting sqref="H14:J14">
    <cfRule type="cellIs" dxfId="111" priority="9" stopIfTrue="1" operator="lessThan">
      <formula>0</formula>
    </cfRule>
    <cfRule type="cellIs" dxfId="110" priority="10" stopIfTrue="1" operator="greaterThanOrEqual">
      <formula>0</formula>
    </cfRule>
  </conditionalFormatting>
  <conditionalFormatting sqref="Q14:S14">
    <cfRule type="cellIs" dxfId="109" priority="7" stopIfTrue="1" operator="lessThan">
      <formula>0</formula>
    </cfRule>
    <cfRule type="cellIs" dxfId="108" priority="8" stopIfTrue="1" operator="greaterThanOrEqual">
      <formula>0</formula>
    </cfRule>
  </conditionalFormatting>
  <conditionalFormatting sqref="H12:J12">
    <cfRule type="cellIs" dxfId="107" priority="5" stopIfTrue="1" operator="lessThan">
      <formula>0</formula>
    </cfRule>
    <cfRule type="cellIs" dxfId="106" priority="6" stopIfTrue="1" operator="greaterThanOrEqual">
      <formula>0</formula>
    </cfRule>
  </conditionalFormatting>
  <conditionalFormatting sqref="Q12:S12">
    <cfRule type="cellIs" dxfId="105" priority="3" stopIfTrue="1" operator="lessThan">
      <formula>0</formula>
    </cfRule>
    <cfRule type="cellIs" dxfId="104" priority="4" stopIfTrue="1" operator="greaterThanOrEqual">
      <formula>0</formula>
    </cfRule>
  </conditionalFormatting>
  <hyperlinks>
    <hyperlink ref="A1:B1" location="INDICE!A1" display="Volver al Indice" xr:uid="{039ECA1B-F632-4C4D-AA71-8D57CC697ECE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BC3F9-3FDB-4F28-BB25-292E5D66561A}">
  <dimension ref="A1:T73"/>
  <sheetViews>
    <sheetView zoomScale="90" zoomScaleNormal="90" workbookViewId="0">
      <selection sqref="A1:B1"/>
    </sheetView>
  </sheetViews>
  <sheetFormatPr baseColWidth="10" defaultRowHeight="15" x14ac:dyDescent="0.25"/>
  <cols>
    <col min="1" max="1" width="30.28515625" style="148" customWidth="1"/>
    <col min="2" max="3" width="11.140625" style="148" bestFit="1" customWidth="1"/>
    <col min="4" max="4" width="8.42578125" style="148" customWidth="1"/>
    <col min="5" max="5" width="11.140625" style="148" bestFit="1" customWidth="1"/>
    <col min="6" max="6" width="10.28515625" style="148" customWidth="1"/>
    <col min="7" max="7" width="8.28515625" style="148" customWidth="1"/>
    <col min="8" max="8" width="9.140625" style="148" bestFit="1" customWidth="1"/>
    <col min="9" max="9" width="9.42578125" style="148" customWidth="1"/>
    <col min="10" max="10" width="8.7109375" style="148" bestFit="1" customWidth="1"/>
    <col min="11" max="11" width="11.85546875" style="148" customWidth="1"/>
    <col min="12" max="12" width="10.42578125" style="148" customWidth="1"/>
    <col min="13" max="13" width="8.5703125" style="148" bestFit="1" customWidth="1"/>
    <col min="14" max="14" width="11.28515625" style="148" bestFit="1" customWidth="1"/>
    <col min="15" max="15" width="11.140625" style="148" bestFit="1" customWidth="1"/>
    <col min="16" max="16" width="8.5703125" style="148" bestFit="1" customWidth="1"/>
    <col min="17" max="17" width="10.42578125" style="148" bestFit="1" customWidth="1"/>
    <col min="18" max="18" width="10.85546875" style="148" customWidth="1"/>
    <col min="19" max="19" width="8.7109375" style="148" bestFit="1" customWidth="1"/>
    <col min="20" max="20" width="11.42578125" style="148"/>
  </cols>
  <sheetData>
    <row r="1" spans="1:20" ht="15.75" x14ac:dyDescent="0.25">
      <c r="A1" s="360" t="s">
        <v>40</v>
      </c>
      <c r="B1" s="360"/>
    </row>
    <row r="2" spans="1:20" ht="15.75" thickBot="1" x14ac:dyDescent="0.3"/>
    <row r="3" spans="1:20" ht="18.75" thickTop="1" x14ac:dyDescent="0.25">
      <c r="A3" s="345" t="s">
        <v>104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7"/>
    </row>
    <row r="4" spans="1:20" ht="18.75" thickBot="1" x14ac:dyDescent="0.3">
      <c r="A4" s="348" t="s">
        <v>90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50"/>
    </row>
    <row r="5" spans="1:20" ht="16.5" thickTop="1" thickBot="1" x14ac:dyDescent="0.3">
      <c r="A5" s="351" t="s">
        <v>91</v>
      </c>
      <c r="B5" s="353" t="s">
        <v>92</v>
      </c>
      <c r="C5" s="353"/>
      <c r="D5" s="353"/>
      <c r="E5" s="353"/>
      <c r="F5" s="353"/>
      <c r="G5" s="353"/>
      <c r="H5" s="353"/>
      <c r="I5" s="353"/>
      <c r="J5" s="354"/>
      <c r="K5" s="355" t="s">
        <v>93</v>
      </c>
      <c r="L5" s="353"/>
      <c r="M5" s="353"/>
      <c r="N5" s="353"/>
      <c r="O5" s="353"/>
      <c r="P5" s="353"/>
      <c r="Q5" s="353"/>
      <c r="R5" s="353"/>
      <c r="S5" s="354"/>
    </row>
    <row r="6" spans="1:20" ht="16.5" x14ac:dyDescent="0.25">
      <c r="A6" s="352"/>
      <c r="B6" s="361" t="s">
        <v>100</v>
      </c>
      <c r="C6" s="339"/>
      <c r="D6" s="340"/>
      <c r="E6" s="361" t="s">
        <v>101</v>
      </c>
      <c r="F6" s="339"/>
      <c r="G6" s="340"/>
      <c r="H6" s="341" t="s">
        <v>94</v>
      </c>
      <c r="I6" s="342"/>
      <c r="J6" s="343"/>
      <c r="K6" s="358" t="s">
        <v>102</v>
      </c>
      <c r="L6" s="339"/>
      <c r="M6" s="359"/>
      <c r="N6" s="338" t="s">
        <v>103</v>
      </c>
      <c r="O6" s="339"/>
      <c r="P6" s="340"/>
      <c r="Q6" s="341" t="s">
        <v>94</v>
      </c>
      <c r="R6" s="342"/>
      <c r="S6" s="343"/>
      <c r="T6" s="149"/>
    </row>
    <row r="7" spans="1:20" ht="26.25" thickBot="1" x14ac:dyDescent="0.3">
      <c r="A7" s="352"/>
      <c r="B7" s="150" t="s">
        <v>65</v>
      </c>
      <c r="C7" s="151" t="s">
        <v>95</v>
      </c>
      <c r="D7" s="152" t="s">
        <v>96</v>
      </c>
      <c r="E7" s="153" t="s">
        <v>65</v>
      </c>
      <c r="F7" s="151" t="s">
        <v>95</v>
      </c>
      <c r="G7" s="152" t="s">
        <v>96</v>
      </c>
      <c r="H7" s="154" t="s">
        <v>97</v>
      </c>
      <c r="I7" s="154" t="s">
        <v>98</v>
      </c>
      <c r="J7" s="152" t="s">
        <v>96</v>
      </c>
      <c r="K7" s="155" t="s">
        <v>65</v>
      </c>
      <c r="L7" s="151" t="s">
        <v>95</v>
      </c>
      <c r="M7" s="156" t="s">
        <v>96</v>
      </c>
      <c r="N7" s="153" t="s">
        <v>65</v>
      </c>
      <c r="O7" s="157" t="s">
        <v>98</v>
      </c>
      <c r="P7" s="158" t="s">
        <v>96</v>
      </c>
      <c r="Q7" s="154" t="s">
        <v>97</v>
      </c>
      <c r="R7" s="154" t="s">
        <v>98</v>
      </c>
      <c r="S7" s="159" t="s">
        <v>96</v>
      </c>
      <c r="T7" s="160"/>
    </row>
    <row r="8" spans="1:20" ht="18" thickTop="1" thickBot="1" x14ac:dyDescent="0.3">
      <c r="A8" s="161" t="s">
        <v>99</v>
      </c>
      <c r="B8" s="162">
        <f>SUM(B9:B99)</f>
        <v>1656382</v>
      </c>
      <c r="C8" s="162">
        <f>SUM(C9:C99)</f>
        <v>1400608</v>
      </c>
      <c r="D8" s="164">
        <f>IFERROR(C8/B8,"")</f>
        <v>0.84558272186005401</v>
      </c>
      <c r="E8" s="165">
        <f>SUM(E9:E99)</f>
        <v>1564965</v>
      </c>
      <c r="F8" s="163">
        <f>SUM(F9:F99)</f>
        <v>1370232</v>
      </c>
      <c r="G8" s="164">
        <f>IFERROR(F8/E8,"")</f>
        <v>0.87556718520861487</v>
      </c>
      <c r="H8" s="166">
        <f>IFERROR(B8/E8-1,"")</f>
        <v>5.8414724929950479E-2</v>
      </c>
      <c r="I8" s="166">
        <f>IFERROR(C8/F8-1,"")</f>
        <v>2.2168508690499023E-2</v>
      </c>
      <c r="J8" s="287">
        <f>IFERROR(D8-G8,"")</f>
        <v>-2.9984463348560864E-2</v>
      </c>
      <c r="K8" s="168">
        <f>SUM(K9:K99)</f>
        <v>11100082</v>
      </c>
      <c r="L8" s="163">
        <f>SUM(L9:L99)</f>
        <v>9094583</v>
      </c>
      <c r="M8" s="169">
        <f>IFERROR(L8/K8,"")</f>
        <v>0.81932574912509659</v>
      </c>
      <c r="N8" s="165">
        <f>SUM(N9:N99)</f>
        <v>10300785</v>
      </c>
      <c r="O8" s="163">
        <f>SUM(O9:O99)</f>
        <v>8584535</v>
      </c>
      <c r="P8" s="164">
        <f>IFERROR(O8/N8,"")</f>
        <v>0.83338648462228848</v>
      </c>
      <c r="Q8" s="166">
        <f>IFERROR(K8/N8-1,"")</f>
        <v>7.7595736635605927E-2</v>
      </c>
      <c r="R8" s="166">
        <f>IFERROR(L8/O8-1,"")</f>
        <v>5.9414749896179675E-2</v>
      </c>
      <c r="S8" s="287">
        <f>IFERROR(M8-P8,"")</f>
        <v>-1.406073549719189E-2</v>
      </c>
      <c r="T8" s="170"/>
    </row>
    <row r="9" spans="1:20" ht="17.25" thickTop="1" x14ac:dyDescent="0.25">
      <c r="A9" s="171" t="s">
        <v>107</v>
      </c>
      <c r="B9" s="172">
        <v>581143</v>
      </c>
      <c r="C9" s="173">
        <v>506497</v>
      </c>
      <c r="D9" s="174">
        <f t="shared" ref="D9:D72" si="0">IFERROR(C9/B9,"")</f>
        <v>0.87155312892007653</v>
      </c>
      <c r="E9" s="175">
        <v>525868</v>
      </c>
      <c r="F9" s="173">
        <v>478998</v>
      </c>
      <c r="G9" s="174">
        <f t="shared" ref="G9:G72" si="1">IFERROR(F9/E9,"")</f>
        <v>0.91087116919074751</v>
      </c>
      <c r="H9" s="176">
        <f t="shared" ref="H9:H72" si="2">IFERROR(B9/E9-1,"")</f>
        <v>0.10511192922938828</v>
      </c>
      <c r="I9" s="176">
        <f t="shared" ref="I9:I72" si="3">IFERROR(C9/F9-1,"")</f>
        <v>5.7409425509083567E-2</v>
      </c>
      <c r="J9" s="289">
        <f t="shared" ref="J9:J72" si="4">IFERROR(D9-G9,"")</f>
        <v>-3.9318040270670984E-2</v>
      </c>
      <c r="K9" s="178">
        <v>3873598</v>
      </c>
      <c r="L9" s="173">
        <v>3328411</v>
      </c>
      <c r="M9" s="179">
        <f t="shared" ref="M9:M72" si="5">IFERROR(L9/K9,"")</f>
        <v>0.85925565843435481</v>
      </c>
      <c r="N9" s="175">
        <v>3542444</v>
      </c>
      <c r="O9" s="173">
        <v>3102792</v>
      </c>
      <c r="P9" s="174">
        <f t="shared" ref="P9:P72" si="6">IFERROR(O9/N9,"")</f>
        <v>0.87589020461579636</v>
      </c>
      <c r="Q9" s="176">
        <f t="shared" ref="Q9:Q72" si="7">IFERROR(K9/N9-1,"")</f>
        <v>9.3481788279504263E-2</v>
      </c>
      <c r="R9" s="176">
        <f t="shared" ref="R9:R72" si="8">IFERROR(L9/O9-1,"")</f>
        <v>7.271483231876319E-2</v>
      </c>
      <c r="S9" s="289">
        <f t="shared" ref="S9:S72" si="9">IFERROR(M9-P9,"")</f>
        <v>-1.6634546181441556E-2</v>
      </c>
      <c r="T9" s="180"/>
    </row>
    <row r="10" spans="1:20" ht="16.5" x14ac:dyDescent="0.25">
      <c r="A10" s="181" t="s">
        <v>108</v>
      </c>
      <c r="B10" s="182">
        <v>226426</v>
      </c>
      <c r="C10" s="183">
        <v>175758</v>
      </c>
      <c r="D10" s="184">
        <f t="shared" si="0"/>
        <v>0.77622711172745185</v>
      </c>
      <c r="E10" s="185">
        <v>216288</v>
      </c>
      <c r="F10" s="183">
        <v>190067</v>
      </c>
      <c r="G10" s="184">
        <f t="shared" si="1"/>
        <v>0.87876812398283766</v>
      </c>
      <c r="H10" s="186">
        <f t="shared" si="2"/>
        <v>4.6872688267495244E-2</v>
      </c>
      <c r="I10" s="186">
        <f t="shared" si="3"/>
        <v>-7.5283978807473173E-2</v>
      </c>
      <c r="J10" s="290">
        <f t="shared" si="4"/>
        <v>-0.10254101225538581</v>
      </c>
      <c r="K10" s="188">
        <v>1517353</v>
      </c>
      <c r="L10" s="183">
        <v>1167708</v>
      </c>
      <c r="M10" s="189">
        <f t="shared" si="5"/>
        <v>0.7695691114724128</v>
      </c>
      <c r="N10" s="185">
        <v>1371812</v>
      </c>
      <c r="O10" s="183">
        <v>1121490</v>
      </c>
      <c r="P10" s="184">
        <f t="shared" si="6"/>
        <v>0.81752455875878038</v>
      </c>
      <c r="Q10" s="186">
        <f t="shared" si="7"/>
        <v>0.10609398372371714</v>
      </c>
      <c r="R10" s="186">
        <f t="shared" si="8"/>
        <v>4.121124575341728E-2</v>
      </c>
      <c r="S10" s="290">
        <f t="shared" si="9"/>
        <v>-4.7955447286367581E-2</v>
      </c>
      <c r="T10" s="180"/>
    </row>
    <row r="11" spans="1:20" ht="16.5" x14ac:dyDescent="0.25">
      <c r="A11" s="181" t="s">
        <v>109</v>
      </c>
      <c r="B11" s="182">
        <v>99395</v>
      </c>
      <c r="C11" s="183">
        <v>81626</v>
      </c>
      <c r="D11" s="184">
        <f t="shared" si="0"/>
        <v>0.82122843201368279</v>
      </c>
      <c r="E11" s="185">
        <v>102960</v>
      </c>
      <c r="F11" s="183">
        <v>83581</v>
      </c>
      <c r="G11" s="184">
        <f t="shared" si="1"/>
        <v>0.81178127428127433</v>
      </c>
      <c r="H11" s="186">
        <f t="shared" si="2"/>
        <v>-3.4625097125097093E-2</v>
      </c>
      <c r="I11" s="186">
        <f t="shared" si="3"/>
        <v>-2.3390483483088254E-2</v>
      </c>
      <c r="J11" s="290">
        <f t="shared" si="4"/>
        <v>9.447157732408451E-3</v>
      </c>
      <c r="K11" s="188">
        <v>739314</v>
      </c>
      <c r="L11" s="183">
        <v>581526</v>
      </c>
      <c r="M11" s="189">
        <f t="shared" si="5"/>
        <v>0.78657512234314508</v>
      </c>
      <c r="N11" s="185">
        <v>649320</v>
      </c>
      <c r="O11" s="183">
        <v>514001</v>
      </c>
      <c r="P11" s="184">
        <f t="shared" si="6"/>
        <v>0.79159890346824369</v>
      </c>
      <c r="Q11" s="186">
        <f t="shared" si="7"/>
        <v>0.13859730179264451</v>
      </c>
      <c r="R11" s="186">
        <f t="shared" si="8"/>
        <v>0.13137133974447512</v>
      </c>
      <c r="S11" s="290">
        <f t="shared" si="9"/>
        <v>-5.0237811250986031E-3</v>
      </c>
      <c r="T11" s="180"/>
    </row>
    <row r="12" spans="1:20" ht="16.5" x14ac:dyDescent="0.25">
      <c r="A12" s="181" t="s">
        <v>110</v>
      </c>
      <c r="B12" s="182">
        <v>76224</v>
      </c>
      <c r="C12" s="183">
        <v>71200</v>
      </c>
      <c r="D12" s="184">
        <f t="shared" si="0"/>
        <v>0.93408900083963053</v>
      </c>
      <c r="E12" s="185">
        <v>73152</v>
      </c>
      <c r="F12" s="183">
        <v>67412</v>
      </c>
      <c r="G12" s="184">
        <f t="shared" si="1"/>
        <v>0.92153324584426943</v>
      </c>
      <c r="H12" s="186">
        <f t="shared" si="2"/>
        <v>4.1994750656167978E-2</v>
      </c>
      <c r="I12" s="186">
        <f t="shared" si="3"/>
        <v>5.6191775944935518E-2</v>
      </c>
      <c r="J12" s="290">
        <f t="shared" si="4"/>
        <v>1.2555754995361101E-2</v>
      </c>
      <c r="K12" s="188">
        <v>518272</v>
      </c>
      <c r="L12" s="183">
        <v>463303</v>
      </c>
      <c r="M12" s="189">
        <f t="shared" si="5"/>
        <v>0.89393793220548279</v>
      </c>
      <c r="N12" s="185">
        <v>500832</v>
      </c>
      <c r="O12" s="183">
        <v>425470</v>
      </c>
      <c r="P12" s="184">
        <f t="shared" si="6"/>
        <v>0.84952638809021785</v>
      </c>
      <c r="Q12" s="186">
        <f t="shared" si="7"/>
        <v>3.4822056098651855E-2</v>
      </c>
      <c r="R12" s="186">
        <f t="shared" si="8"/>
        <v>8.8920487930993941E-2</v>
      </c>
      <c r="S12" s="290">
        <f t="shared" si="9"/>
        <v>4.4411544115264934E-2</v>
      </c>
      <c r="T12" s="180"/>
    </row>
    <row r="13" spans="1:20" ht="16.5" x14ac:dyDescent="0.25">
      <c r="A13" s="181" t="s">
        <v>112</v>
      </c>
      <c r="B13" s="182">
        <v>58046</v>
      </c>
      <c r="C13" s="183">
        <v>52052</v>
      </c>
      <c r="D13" s="184">
        <f t="shared" si="0"/>
        <v>0.89673707059917995</v>
      </c>
      <c r="E13" s="185">
        <v>30556</v>
      </c>
      <c r="F13" s="183">
        <v>28636</v>
      </c>
      <c r="G13" s="184">
        <f t="shared" si="1"/>
        <v>0.9371645503338133</v>
      </c>
      <c r="H13" s="186">
        <f t="shared" si="2"/>
        <v>0.89965964131430809</v>
      </c>
      <c r="I13" s="186">
        <f t="shared" si="3"/>
        <v>0.81771197094566284</v>
      </c>
      <c r="J13" s="290">
        <f t="shared" si="4"/>
        <v>-4.0427479734633343E-2</v>
      </c>
      <c r="K13" s="188">
        <v>399754</v>
      </c>
      <c r="L13" s="183">
        <v>329536</v>
      </c>
      <c r="M13" s="189">
        <f t="shared" si="5"/>
        <v>0.82434697338863405</v>
      </c>
      <c r="N13" s="185">
        <v>212694</v>
      </c>
      <c r="O13" s="183">
        <v>182409</v>
      </c>
      <c r="P13" s="184">
        <f t="shared" si="6"/>
        <v>0.8576123444949082</v>
      </c>
      <c r="Q13" s="186">
        <f t="shared" si="7"/>
        <v>0.87947943994658995</v>
      </c>
      <c r="R13" s="186">
        <f t="shared" si="8"/>
        <v>0.80657752632819646</v>
      </c>
      <c r="S13" s="290">
        <f t="shared" si="9"/>
        <v>-3.3265371106274144E-2</v>
      </c>
      <c r="T13" s="180"/>
    </row>
    <row r="14" spans="1:20" ht="16.5" x14ac:dyDescent="0.25">
      <c r="A14" s="181" t="s">
        <v>114</v>
      </c>
      <c r="B14" s="182">
        <v>56292</v>
      </c>
      <c r="C14" s="183">
        <v>45950</v>
      </c>
      <c r="D14" s="184">
        <f t="shared" si="0"/>
        <v>0.81627940027002066</v>
      </c>
      <c r="E14" s="185">
        <v>28500</v>
      </c>
      <c r="F14" s="183">
        <v>23934</v>
      </c>
      <c r="G14" s="184">
        <f t="shared" si="1"/>
        <v>0.83978947368421053</v>
      </c>
      <c r="H14" s="186">
        <f t="shared" si="2"/>
        <v>0.975157894736842</v>
      </c>
      <c r="I14" s="186">
        <f t="shared" si="3"/>
        <v>0.91986295646360827</v>
      </c>
      <c r="J14" s="290">
        <f t="shared" si="4"/>
        <v>-2.3510073414189869E-2</v>
      </c>
      <c r="K14" s="188">
        <v>253482</v>
      </c>
      <c r="L14" s="183">
        <v>207591</v>
      </c>
      <c r="M14" s="189">
        <f t="shared" si="5"/>
        <v>0.81895755911662371</v>
      </c>
      <c r="N14" s="185">
        <v>190668</v>
      </c>
      <c r="O14" s="183">
        <v>149292</v>
      </c>
      <c r="P14" s="184">
        <f t="shared" si="6"/>
        <v>0.78299452451381457</v>
      </c>
      <c r="Q14" s="186">
        <f t="shared" si="7"/>
        <v>0.32944175215557925</v>
      </c>
      <c r="R14" s="186">
        <f t="shared" si="8"/>
        <v>0.39050317498593357</v>
      </c>
      <c r="S14" s="290">
        <f t="shared" si="9"/>
        <v>3.5963034602809141E-2</v>
      </c>
      <c r="T14" s="180"/>
    </row>
    <row r="15" spans="1:20" ht="16.5" x14ac:dyDescent="0.25">
      <c r="A15" s="181" t="s">
        <v>111</v>
      </c>
      <c r="B15" s="182">
        <v>52391</v>
      </c>
      <c r="C15" s="183">
        <v>43788</v>
      </c>
      <c r="D15" s="184">
        <f t="shared" si="0"/>
        <v>0.83579240709282132</v>
      </c>
      <c r="E15" s="185">
        <v>45112</v>
      </c>
      <c r="F15" s="183">
        <v>38660</v>
      </c>
      <c r="G15" s="184">
        <f t="shared" si="1"/>
        <v>0.8569781876219188</v>
      </c>
      <c r="H15" s="186">
        <f t="shared" si="2"/>
        <v>0.16135396346870023</v>
      </c>
      <c r="I15" s="186">
        <f t="shared" si="3"/>
        <v>0.13264355923435067</v>
      </c>
      <c r="J15" s="290">
        <f t="shared" si="4"/>
        <v>-2.1185780529097475E-2</v>
      </c>
      <c r="K15" s="188">
        <v>298351</v>
      </c>
      <c r="L15" s="183">
        <v>243785</v>
      </c>
      <c r="M15" s="189">
        <f t="shared" si="5"/>
        <v>0.81710803717768665</v>
      </c>
      <c r="N15" s="185">
        <v>333818</v>
      </c>
      <c r="O15" s="183">
        <v>283503</v>
      </c>
      <c r="P15" s="184">
        <f t="shared" si="6"/>
        <v>0.84927415537808026</v>
      </c>
      <c r="Q15" s="186">
        <f t="shared" si="7"/>
        <v>-0.10624651756346271</v>
      </c>
      <c r="R15" s="186">
        <f t="shared" si="8"/>
        <v>-0.14009728292116841</v>
      </c>
      <c r="S15" s="290">
        <f t="shared" si="9"/>
        <v>-3.2166118200393612E-2</v>
      </c>
      <c r="T15" s="180"/>
    </row>
    <row r="16" spans="1:20" ht="16.5" x14ac:dyDescent="0.25">
      <c r="A16" s="181" t="s">
        <v>113</v>
      </c>
      <c r="B16" s="182">
        <v>45060</v>
      </c>
      <c r="C16" s="183">
        <v>42402</v>
      </c>
      <c r="D16" s="184">
        <f t="shared" si="0"/>
        <v>0.94101198402130493</v>
      </c>
      <c r="E16" s="185">
        <v>41700</v>
      </c>
      <c r="F16" s="183">
        <v>39742</v>
      </c>
      <c r="G16" s="184">
        <f t="shared" si="1"/>
        <v>0.9530455635491607</v>
      </c>
      <c r="H16" s="186">
        <f t="shared" si="2"/>
        <v>8.05755395683454E-2</v>
      </c>
      <c r="I16" s="186">
        <f t="shared" si="3"/>
        <v>6.6931709526445671E-2</v>
      </c>
      <c r="J16" s="290">
        <f t="shared" si="4"/>
        <v>-1.2033579527855776E-2</v>
      </c>
      <c r="K16" s="188">
        <v>285576</v>
      </c>
      <c r="L16" s="183">
        <v>247144</v>
      </c>
      <c r="M16" s="189">
        <f t="shared" si="5"/>
        <v>0.86542286466649854</v>
      </c>
      <c r="N16" s="185">
        <v>268800</v>
      </c>
      <c r="O16" s="183">
        <v>242898</v>
      </c>
      <c r="P16" s="184">
        <f t="shared" si="6"/>
        <v>0.90363839285714287</v>
      </c>
      <c r="Q16" s="186">
        <f t="shared" si="7"/>
        <v>6.2410714285714208E-2</v>
      </c>
      <c r="R16" s="186">
        <f t="shared" si="8"/>
        <v>1.7480588559807053E-2</v>
      </c>
      <c r="S16" s="290">
        <f t="shared" si="9"/>
        <v>-3.8215528190644332E-2</v>
      </c>
      <c r="T16" s="180"/>
    </row>
    <row r="17" spans="1:20" ht="16.5" x14ac:dyDescent="0.25">
      <c r="A17" s="181" t="s">
        <v>115</v>
      </c>
      <c r="B17" s="182">
        <v>41788</v>
      </c>
      <c r="C17" s="183">
        <v>33962</v>
      </c>
      <c r="D17" s="184">
        <f t="shared" si="0"/>
        <v>0.81272135541303725</v>
      </c>
      <c r="E17" s="185">
        <v>40052</v>
      </c>
      <c r="F17" s="183">
        <v>35453</v>
      </c>
      <c r="G17" s="184">
        <f t="shared" si="1"/>
        <v>0.88517427344452215</v>
      </c>
      <c r="H17" s="186">
        <f t="shared" si="2"/>
        <v>4.334365325077405E-2</v>
      </c>
      <c r="I17" s="186">
        <f t="shared" si="3"/>
        <v>-4.2055679350125552E-2</v>
      </c>
      <c r="J17" s="290">
        <f t="shared" si="4"/>
        <v>-7.2452918031484903E-2</v>
      </c>
      <c r="K17" s="188">
        <v>283142</v>
      </c>
      <c r="L17" s="183">
        <v>218482</v>
      </c>
      <c r="M17" s="189">
        <f t="shared" si="5"/>
        <v>0.77163402109189028</v>
      </c>
      <c r="N17" s="185">
        <v>265988</v>
      </c>
      <c r="O17" s="183">
        <v>209664</v>
      </c>
      <c r="P17" s="184">
        <f t="shared" si="6"/>
        <v>0.78824608628960702</v>
      </c>
      <c r="Q17" s="186">
        <f t="shared" si="7"/>
        <v>6.4491631201407662E-2</v>
      </c>
      <c r="R17" s="186">
        <f t="shared" si="8"/>
        <v>4.2057768620268554E-2</v>
      </c>
      <c r="S17" s="290">
        <f t="shared" si="9"/>
        <v>-1.6612065197716741E-2</v>
      </c>
      <c r="T17" s="180"/>
    </row>
    <row r="18" spans="1:20" ht="16.5" x14ac:dyDescent="0.25">
      <c r="A18" s="181" t="s">
        <v>116</v>
      </c>
      <c r="B18" s="182">
        <v>40655</v>
      </c>
      <c r="C18" s="183">
        <v>32615</v>
      </c>
      <c r="D18" s="184">
        <f t="shared" si="0"/>
        <v>0.80223834706678143</v>
      </c>
      <c r="E18" s="185">
        <v>39308</v>
      </c>
      <c r="F18" s="183">
        <v>31354</v>
      </c>
      <c r="G18" s="184">
        <f t="shared" si="1"/>
        <v>0.7976493334690139</v>
      </c>
      <c r="H18" s="186">
        <f t="shared" si="2"/>
        <v>3.4267833519894264E-2</v>
      </c>
      <c r="I18" s="186">
        <f t="shared" si="3"/>
        <v>4.021815398354267E-2</v>
      </c>
      <c r="J18" s="290">
        <f t="shared" si="4"/>
        <v>4.5890135977675328E-3</v>
      </c>
      <c r="K18" s="188">
        <v>285183</v>
      </c>
      <c r="L18" s="183">
        <v>234493</v>
      </c>
      <c r="M18" s="189">
        <f t="shared" si="5"/>
        <v>0.8222544822096689</v>
      </c>
      <c r="N18" s="185">
        <v>242210</v>
      </c>
      <c r="O18" s="183">
        <v>203447</v>
      </c>
      <c r="P18" s="184">
        <f t="shared" si="6"/>
        <v>0.83996119070228314</v>
      </c>
      <c r="Q18" s="186">
        <f t="shared" si="7"/>
        <v>0.1774204202964369</v>
      </c>
      <c r="R18" s="186">
        <f t="shared" si="8"/>
        <v>0.15259994003352229</v>
      </c>
      <c r="S18" s="290">
        <f t="shared" si="9"/>
        <v>-1.7706708492614243E-2</v>
      </c>
      <c r="T18" s="180"/>
    </row>
    <row r="19" spans="1:20" ht="16.5" x14ac:dyDescent="0.25">
      <c r="A19" s="181" t="s">
        <v>118</v>
      </c>
      <c r="B19" s="182">
        <v>39028</v>
      </c>
      <c r="C19" s="183">
        <v>36503</v>
      </c>
      <c r="D19" s="184">
        <f t="shared" si="0"/>
        <v>0.93530285948549763</v>
      </c>
      <c r="E19" s="185">
        <v>29746</v>
      </c>
      <c r="F19" s="183">
        <v>27348</v>
      </c>
      <c r="G19" s="184">
        <f t="shared" si="1"/>
        <v>0.91938411887312577</v>
      </c>
      <c r="H19" s="186">
        <f t="shared" si="2"/>
        <v>0.31204195522086997</v>
      </c>
      <c r="I19" s="186">
        <f t="shared" si="3"/>
        <v>0.33475939739651883</v>
      </c>
      <c r="J19" s="290">
        <f t="shared" si="4"/>
        <v>1.5918740612371862E-2</v>
      </c>
      <c r="K19" s="188">
        <v>213289</v>
      </c>
      <c r="L19" s="183">
        <v>188845</v>
      </c>
      <c r="M19" s="189">
        <f t="shared" si="5"/>
        <v>0.88539493363464594</v>
      </c>
      <c r="N19" s="185">
        <v>203926</v>
      </c>
      <c r="O19" s="183">
        <v>176913</v>
      </c>
      <c r="P19" s="184">
        <f t="shared" si="6"/>
        <v>0.86753528240636313</v>
      </c>
      <c r="Q19" s="186">
        <f t="shared" si="7"/>
        <v>4.5913713798142464E-2</v>
      </c>
      <c r="R19" s="186">
        <f t="shared" si="8"/>
        <v>6.7445580596112276E-2</v>
      </c>
      <c r="S19" s="290">
        <f t="shared" si="9"/>
        <v>1.7859651228282813E-2</v>
      </c>
      <c r="T19" s="180"/>
    </row>
    <row r="20" spans="1:20" ht="16.5" x14ac:dyDescent="0.25">
      <c r="A20" s="181" t="s">
        <v>117</v>
      </c>
      <c r="B20" s="182">
        <v>35702</v>
      </c>
      <c r="C20" s="183">
        <v>29733</v>
      </c>
      <c r="D20" s="184">
        <f t="shared" si="0"/>
        <v>0.83281048680746173</v>
      </c>
      <c r="E20" s="185">
        <v>36074</v>
      </c>
      <c r="F20" s="183">
        <v>32305</v>
      </c>
      <c r="G20" s="184">
        <f t="shared" si="1"/>
        <v>0.89552031934357157</v>
      </c>
      <c r="H20" s="186">
        <f t="shared" si="2"/>
        <v>-1.0312136164550623E-2</v>
      </c>
      <c r="I20" s="186">
        <f t="shared" si="3"/>
        <v>-7.9616158489397959E-2</v>
      </c>
      <c r="J20" s="290">
        <f t="shared" si="4"/>
        <v>-6.2709832536109844E-2</v>
      </c>
      <c r="K20" s="188">
        <v>202778</v>
      </c>
      <c r="L20" s="183">
        <v>167948</v>
      </c>
      <c r="M20" s="189">
        <f t="shared" si="5"/>
        <v>0.82823580467309077</v>
      </c>
      <c r="N20" s="185">
        <v>199795</v>
      </c>
      <c r="O20" s="183">
        <v>169712</v>
      </c>
      <c r="P20" s="184">
        <f t="shared" si="6"/>
        <v>0.84943066643309395</v>
      </c>
      <c r="Q20" s="186">
        <f t="shared" si="7"/>
        <v>1.4930303561150104E-2</v>
      </c>
      <c r="R20" s="186">
        <f t="shared" si="8"/>
        <v>-1.0394079381540466E-2</v>
      </c>
      <c r="S20" s="290">
        <f t="shared" si="9"/>
        <v>-2.1194861760003181E-2</v>
      </c>
      <c r="T20" s="180"/>
    </row>
    <row r="21" spans="1:20" ht="16.5" x14ac:dyDescent="0.25">
      <c r="A21" s="181" t="s">
        <v>119</v>
      </c>
      <c r="B21" s="182">
        <v>32968</v>
      </c>
      <c r="C21" s="183">
        <v>27580</v>
      </c>
      <c r="D21" s="184">
        <f t="shared" si="0"/>
        <v>0.8365687939820432</v>
      </c>
      <c r="E21" s="185">
        <v>33855</v>
      </c>
      <c r="F21" s="183">
        <v>29112</v>
      </c>
      <c r="G21" s="184">
        <f t="shared" si="1"/>
        <v>0.85990252547629598</v>
      </c>
      <c r="H21" s="186">
        <f t="shared" si="2"/>
        <v>-2.6199970462265521E-2</v>
      </c>
      <c r="I21" s="186">
        <f t="shared" si="3"/>
        <v>-5.2624347348172562E-2</v>
      </c>
      <c r="J21" s="290">
        <f t="shared" si="4"/>
        <v>-2.3333731494252774E-2</v>
      </c>
      <c r="K21" s="188">
        <v>230464</v>
      </c>
      <c r="L21" s="183">
        <v>194427</v>
      </c>
      <c r="M21" s="189">
        <f t="shared" si="5"/>
        <v>0.84363284504304359</v>
      </c>
      <c r="N21" s="185">
        <v>221266</v>
      </c>
      <c r="O21" s="183">
        <v>193193</v>
      </c>
      <c r="P21" s="184">
        <f t="shared" si="6"/>
        <v>0.87312555928158864</v>
      </c>
      <c r="Q21" s="186">
        <f t="shared" si="7"/>
        <v>4.1569875172868809E-2</v>
      </c>
      <c r="R21" s="186">
        <f t="shared" si="8"/>
        <v>6.3873949884312164E-3</v>
      </c>
      <c r="S21" s="290">
        <f t="shared" si="9"/>
        <v>-2.9492714238545048E-2</v>
      </c>
      <c r="T21" s="180"/>
    </row>
    <row r="22" spans="1:20" ht="16.5" x14ac:dyDescent="0.25">
      <c r="A22" s="181" t="s">
        <v>122</v>
      </c>
      <c r="B22" s="182">
        <v>31323</v>
      </c>
      <c r="C22" s="183">
        <v>21300</v>
      </c>
      <c r="D22" s="184">
        <f t="shared" si="0"/>
        <v>0.68001149315199694</v>
      </c>
      <c r="E22" s="185">
        <v>20880</v>
      </c>
      <c r="F22" s="183">
        <v>15083</v>
      </c>
      <c r="G22" s="184">
        <f t="shared" si="1"/>
        <v>0.72236590038314175</v>
      </c>
      <c r="H22" s="186">
        <f t="shared" si="2"/>
        <v>0.50014367816091965</v>
      </c>
      <c r="I22" s="186">
        <f t="shared" si="3"/>
        <v>0.41218590466087646</v>
      </c>
      <c r="J22" s="290">
        <f t="shared" si="4"/>
        <v>-4.2354407231144808E-2</v>
      </c>
      <c r="K22" s="188">
        <v>208299</v>
      </c>
      <c r="L22" s="183">
        <v>122890</v>
      </c>
      <c r="M22" s="189">
        <f t="shared" si="5"/>
        <v>0.58996922692859788</v>
      </c>
      <c r="N22" s="185">
        <v>151488</v>
      </c>
      <c r="O22" s="183">
        <v>107519</v>
      </c>
      <c r="P22" s="184">
        <f t="shared" si="6"/>
        <v>0.7097525876637093</v>
      </c>
      <c r="Q22" s="186">
        <f t="shared" si="7"/>
        <v>0.37501980354879594</v>
      </c>
      <c r="R22" s="186">
        <f t="shared" si="8"/>
        <v>0.14296077902510262</v>
      </c>
      <c r="S22" s="290">
        <f t="shared" si="9"/>
        <v>-0.11978336073511142</v>
      </c>
      <c r="T22" s="180"/>
    </row>
    <row r="23" spans="1:20" ht="16.5" x14ac:dyDescent="0.25">
      <c r="A23" s="181" t="s">
        <v>121</v>
      </c>
      <c r="B23" s="182">
        <v>30772</v>
      </c>
      <c r="C23" s="183">
        <v>22444</v>
      </c>
      <c r="D23" s="184">
        <f t="shared" si="0"/>
        <v>0.72936435720785131</v>
      </c>
      <c r="E23" s="185">
        <v>23580</v>
      </c>
      <c r="F23" s="183">
        <v>17892</v>
      </c>
      <c r="G23" s="184">
        <f t="shared" si="1"/>
        <v>0.75877862595419843</v>
      </c>
      <c r="H23" s="186">
        <f t="shared" si="2"/>
        <v>0.30500424088210343</v>
      </c>
      <c r="I23" s="186">
        <f t="shared" si="3"/>
        <v>0.25441538117594464</v>
      </c>
      <c r="J23" s="290">
        <f t="shared" si="4"/>
        <v>-2.9414268746347116E-2</v>
      </c>
      <c r="K23" s="188">
        <v>199680</v>
      </c>
      <c r="L23" s="183">
        <v>133930</v>
      </c>
      <c r="M23" s="189">
        <f t="shared" si="5"/>
        <v>0.67072315705128205</v>
      </c>
      <c r="N23" s="185">
        <v>188820</v>
      </c>
      <c r="O23" s="183">
        <v>114856</v>
      </c>
      <c r="P23" s="184">
        <f t="shared" si="6"/>
        <v>0.6082830208664336</v>
      </c>
      <c r="Q23" s="186">
        <f t="shared" si="7"/>
        <v>5.7515093740069911E-2</v>
      </c>
      <c r="R23" s="186">
        <f t="shared" si="8"/>
        <v>0.16606881660514028</v>
      </c>
      <c r="S23" s="290">
        <f t="shared" si="9"/>
        <v>6.2440136184848449E-2</v>
      </c>
      <c r="T23" s="180"/>
    </row>
    <row r="24" spans="1:20" ht="16.5" x14ac:dyDescent="0.25">
      <c r="A24" s="181" t="s">
        <v>120</v>
      </c>
      <c r="B24" s="182">
        <v>26245</v>
      </c>
      <c r="C24" s="183">
        <v>21965</v>
      </c>
      <c r="D24" s="184">
        <f t="shared" si="0"/>
        <v>0.83692131834635164</v>
      </c>
      <c r="E24" s="185">
        <v>34350</v>
      </c>
      <c r="F24" s="183">
        <v>27972</v>
      </c>
      <c r="G24" s="184">
        <f t="shared" si="1"/>
        <v>0.81432314410480344</v>
      </c>
      <c r="H24" s="186">
        <f t="shared" si="2"/>
        <v>-0.23595342066957792</v>
      </c>
      <c r="I24" s="186">
        <f t="shared" si="3"/>
        <v>-0.21475046475046478</v>
      </c>
      <c r="J24" s="290">
        <f t="shared" si="4"/>
        <v>2.2598174241548197E-2</v>
      </c>
      <c r="K24" s="188">
        <v>161332</v>
      </c>
      <c r="L24" s="183">
        <v>126806</v>
      </c>
      <c r="M24" s="189">
        <f t="shared" si="5"/>
        <v>0.78599409912478613</v>
      </c>
      <c r="N24" s="185">
        <v>225780</v>
      </c>
      <c r="O24" s="183">
        <v>178150</v>
      </c>
      <c r="P24" s="184">
        <f t="shared" si="6"/>
        <v>0.78904243068473734</v>
      </c>
      <c r="Q24" s="186">
        <f t="shared" si="7"/>
        <v>-0.28544600938967135</v>
      </c>
      <c r="R24" s="186">
        <f t="shared" si="8"/>
        <v>-0.28820656749929829</v>
      </c>
      <c r="S24" s="290">
        <f t="shared" si="9"/>
        <v>-3.0483315599512117E-3</v>
      </c>
      <c r="T24" s="180"/>
    </row>
    <row r="25" spans="1:20" ht="16.5" x14ac:dyDescent="0.25">
      <c r="A25" s="181" t="s">
        <v>124</v>
      </c>
      <c r="B25" s="182">
        <v>26048</v>
      </c>
      <c r="C25" s="183">
        <v>23104</v>
      </c>
      <c r="D25" s="184">
        <f t="shared" si="0"/>
        <v>0.88697788697788693</v>
      </c>
      <c r="E25" s="185">
        <v>18352</v>
      </c>
      <c r="F25" s="183">
        <v>16684</v>
      </c>
      <c r="G25" s="184">
        <f t="shared" si="1"/>
        <v>0.90911072362685263</v>
      </c>
      <c r="H25" s="186">
        <f t="shared" si="2"/>
        <v>0.41935483870967749</v>
      </c>
      <c r="I25" s="186">
        <f t="shared" si="3"/>
        <v>0.38479980819947257</v>
      </c>
      <c r="J25" s="290">
        <f t="shared" si="4"/>
        <v>-2.2132836648965704E-2</v>
      </c>
      <c r="K25" s="188">
        <v>140896</v>
      </c>
      <c r="L25" s="183">
        <v>119225</v>
      </c>
      <c r="M25" s="189">
        <f t="shared" si="5"/>
        <v>0.84619151714739949</v>
      </c>
      <c r="N25" s="185">
        <v>125504</v>
      </c>
      <c r="O25" s="183">
        <v>103546</v>
      </c>
      <c r="P25" s="184">
        <f t="shared" si="6"/>
        <v>0.82504143294237631</v>
      </c>
      <c r="Q25" s="186">
        <f t="shared" si="7"/>
        <v>0.12264150943396235</v>
      </c>
      <c r="R25" s="186">
        <f t="shared" si="8"/>
        <v>0.15142062464991413</v>
      </c>
      <c r="S25" s="290">
        <f t="shared" si="9"/>
        <v>2.1150084205023179E-2</v>
      </c>
      <c r="T25" s="180"/>
    </row>
    <row r="26" spans="1:20" ht="16.5" x14ac:dyDescent="0.25">
      <c r="A26" s="181" t="s">
        <v>123</v>
      </c>
      <c r="B26" s="182">
        <v>22592</v>
      </c>
      <c r="C26" s="183">
        <v>17033</v>
      </c>
      <c r="D26" s="184">
        <f t="shared" si="0"/>
        <v>0.75393944759206799</v>
      </c>
      <c r="E26" s="185">
        <v>27390</v>
      </c>
      <c r="F26" s="183">
        <v>23873</v>
      </c>
      <c r="G26" s="184">
        <f t="shared" si="1"/>
        <v>0.87159547280029204</v>
      </c>
      <c r="H26" s="186">
        <f t="shared" si="2"/>
        <v>-0.17517342095655353</v>
      </c>
      <c r="I26" s="186">
        <f t="shared" si="3"/>
        <v>-0.28651614794956648</v>
      </c>
      <c r="J26" s="290">
        <f t="shared" si="4"/>
        <v>-0.11765602520822405</v>
      </c>
      <c r="K26" s="188">
        <v>180032</v>
      </c>
      <c r="L26" s="183">
        <v>135246</v>
      </c>
      <c r="M26" s="189">
        <f t="shared" si="5"/>
        <v>0.75123311411304661</v>
      </c>
      <c r="N26" s="185">
        <v>188020</v>
      </c>
      <c r="O26" s="183">
        <v>148401</v>
      </c>
      <c r="P26" s="184">
        <f t="shared" si="6"/>
        <v>0.78928305499414952</v>
      </c>
      <c r="Q26" s="186">
        <f t="shared" si="7"/>
        <v>-4.2484842038081005E-2</v>
      </c>
      <c r="R26" s="186">
        <f t="shared" si="8"/>
        <v>-8.8644955222673683E-2</v>
      </c>
      <c r="S26" s="290">
        <f t="shared" si="9"/>
        <v>-3.8049940881102917E-2</v>
      </c>
      <c r="T26" s="180"/>
    </row>
    <row r="27" spans="1:20" ht="16.5" x14ac:dyDescent="0.25">
      <c r="A27" s="181" t="s">
        <v>129</v>
      </c>
      <c r="B27" s="182">
        <v>17484</v>
      </c>
      <c r="C27" s="183">
        <v>15695</v>
      </c>
      <c r="D27" s="184">
        <f t="shared" si="0"/>
        <v>0.89767787691603751</v>
      </c>
      <c r="E27" s="185">
        <v>12408</v>
      </c>
      <c r="F27" s="183">
        <v>11175</v>
      </c>
      <c r="G27" s="184">
        <f t="shared" si="1"/>
        <v>0.90062862669245647</v>
      </c>
      <c r="H27" s="186">
        <f t="shared" si="2"/>
        <v>0.40909090909090917</v>
      </c>
      <c r="I27" s="186">
        <f t="shared" si="3"/>
        <v>0.40447427293064875</v>
      </c>
      <c r="J27" s="290">
        <f t="shared" si="4"/>
        <v>-2.9507497764189594E-3</v>
      </c>
      <c r="K27" s="188">
        <v>116748</v>
      </c>
      <c r="L27" s="183">
        <v>95530</v>
      </c>
      <c r="M27" s="189">
        <f t="shared" si="5"/>
        <v>0.81825812861890568</v>
      </c>
      <c r="N27" s="185">
        <v>82344</v>
      </c>
      <c r="O27" s="183">
        <v>67495</v>
      </c>
      <c r="P27" s="184">
        <f t="shared" si="6"/>
        <v>0.81967113572330708</v>
      </c>
      <c r="Q27" s="186">
        <f t="shared" si="7"/>
        <v>0.41780821917808209</v>
      </c>
      <c r="R27" s="186">
        <f t="shared" si="8"/>
        <v>0.41536410104452193</v>
      </c>
      <c r="S27" s="290">
        <f t="shared" si="9"/>
        <v>-1.4130071044013981E-3</v>
      </c>
      <c r="T27" s="180"/>
    </row>
    <row r="28" spans="1:20" ht="16.5" x14ac:dyDescent="0.25">
      <c r="A28" s="181" t="s">
        <v>127</v>
      </c>
      <c r="B28" s="182">
        <v>17422</v>
      </c>
      <c r="C28" s="183">
        <v>15588</v>
      </c>
      <c r="D28" s="184">
        <f t="shared" si="0"/>
        <v>0.89473080013775685</v>
      </c>
      <c r="E28" s="185">
        <v>14099</v>
      </c>
      <c r="F28" s="183">
        <v>13880</v>
      </c>
      <c r="G28" s="184">
        <f t="shared" si="1"/>
        <v>0.9844669834740053</v>
      </c>
      <c r="H28" s="186">
        <f t="shared" si="2"/>
        <v>0.23569047450173763</v>
      </c>
      <c r="I28" s="186">
        <f t="shared" si="3"/>
        <v>0.12305475504322771</v>
      </c>
      <c r="J28" s="290">
        <f t="shared" si="4"/>
        <v>-8.9736183336248443E-2</v>
      </c>
      <c r="K28" s="188">
        <v>111557</v>
      </c>
      <c r="L28" s="183">
        <v>99896</v>
      </c>
      <c r="M28" s="189">
        <f t="shared" si="5"/>
        <v>0.89547047697589577</v>
      </c>
      <c r="N28" s="185">
        <v>92639</v>
      </c>
      <c r="O28" s="183">
        <v>80411</v>
      </c>
      <c r="P28" s="184">
        <f t="shared" si="6"/>
        <v>0.8680037565172336</v>
      </c>
      <c r="Q28" s="186">
        <f t="shared" si="7"/>
        <v>0.2042120489210808</v>
      </c>
      <c r="R28" s="186">
        <f t="shared" si="8"/>
        <v>0.24231759336409198</v>
      </c>
      <c r="S28" s="290">
        <f t="shared" si="9"/>
        <v>2.7466720458662164E-2</v>
      </c>
      <c r="T28" s="180"/>
    </row>
    <row r="29" spans="1:20" ht="16.5" x14ac:dyDescent="0.25">
      <c r="A29" s="181" t="s">
        <v>125</v>
      </c>
      <c r="B29" s="182">
        <v>17112</v>
      </c>
      <c r="C29" s="183">
        <v>15866</v>
      </c>
      <c r="D29" s="184">
        <f t="shared" si="0"/>
        <v>0.92718560074801304</v>
      </c>
      <c r="E29" s="185">
        <v>17112</v>
      </c>
      <c r="F29" s="183">
        <v>15774</v>
      </c>
      <c r="G29" s="184">
        <f t="shared" si="1"/>
        <v>0.92180925666199154</v>
      </c>
      <c r="H29" s="186">
        <f t="shared" si="2"/>
        <v>0</v>
      </c>
      <c r="I29" s="186">
        <f t="shared" si="3"/>
        <v>5.8323824014201442E-3</v>
      </c>
      <c r="J29" s="290">
        <f t="shared" si="4"/>
        <v>5.3763440860215006E-3</v>
      </c>
      <c r="K29" s="188">
        <v>115920</v>
      </c>
      <c r="L29" s="183">
        <v>102299</v>
      </c>
      <c r="M29" s="189">
        <f t="shared" si="5"/>
        <v>0.88249654934437538</v>
      </c>
      <c r="N29" s="185">
        <v>110457</v>
      </c>
      <c r="O29" s="183">
        <v>91301</v>
      </c>
      <c r="P29" s="184">
        <f t="shared" si="6"/>
        <v>0.82657504730347553</v>
      </c>
      <c r="Q29" s="186">
        <f t="shared" si="7"/>
        <v>4.9458160189032929E-2</v>
      </c>
      <c r="R29" s="186">
        <f t="shared" si="8"/>
        <v>0.12045870253337854</v>
      </c>
      <c r="S29" s="290">
        <f t="shared" si="9"/>
        <v>5.5921502040899851E-2</v>
      </c>
      <c r="T29" s="180"/>
    </row>
    <row r="30" spans="1:20" ht="16.5" x14ac:dyDescent="0.25">
      <c r="A30" s="181" t="s">
        <v>105</v>
      </c>
      <c r="B30" s="182">
        <v>13702</v>
      </c>
      <c r="C30" s="183">
        <v>11840</v>
      </c>
      <c r="D30" s="184">
        <f t="shared" si="0"/>
        <v>0.86410742957232523</v>
      </c>
      <c r="E30" s="185">
        <v>18633</v>
      </c>
      <c r="F30" s="183">
        <v>15114</v>
      </c>
      <c r="G30" s="184">
        <f t="shared" si="1"/>
        <v>0.81114152310416998</v>
      </c>
      <c r="H30" s="186">
        <f t="shared" si="2"/>
        <v>-0.26463800783556057</v>
      </c>
      <c r="I30" s="186">
        <f t="shared" si="3"/>
        <v>-0.21662035199153107</v>
      </c>
      <c r="J30" s="290">
        <f t="shared" si="4"/>
        <v>5.2965906468155244E-2</v>
      </c>
      <c r="K30" s="188">
        <v>93483</v>
      </c>
      <c r="L30" s="183">
        <v>80907</v>
      </c>
      <c r="M30" s="189">
        <f t="shared" si="5"/>
        <v>0.86547286672443113</v>
      </c>
      <c r="N30" s="185">
        <v>164664</v>
      </c>
      <c r="O30" s="183">
        <v>134074</v>
      </c>
      <c r="P30" s="184">
        <f t="shared" si="6"/>
        <v>0.81422776077345382</v>
      </c>
      <c r="Q30" s="186">
        <f t="shared" si="7"/>
        <v>-0.43228027984258854</v>
      </c>
      <c r="R30" s="186">
        <f t="shared" si="8"/>
        <v>-0.39654966660202573</v>
      </c>
      <c r="S30" s="290">
        <f t="shared" si="9"/>
        <v>5.124510595097731E-2</v>
      </c>
      <c r="T30" s="180"/>
    </row>
    <row r="31" spans="1:20" ht="16.5" x14ac:dyDescent="0.25">
      <c r="A31" s="181" t="s">
        <v>128</v>
      </c>
      <c r="B31" s="182">
        <v>13618</v>
      </c>
      <c r="C31" s="183">
        <v>13048</v>
      </c>
      <c r="D31" s="184">
        <f t="shared" si="0"/>
        <v>0.95814363342634745</v>
      </c>
      <c r="E31" s="185">
        <v>17778</v>
      </c>
      <c r="F31" s="183">
        <v>17001</v>
      </c>
      <c r="G31" s="184">
        <f t="shared" si="1"/>
        <v>0.95629429632129603</v>
      </c>
      <c r="H31" s="186">
        <f t="shared" si="2"/>
        <v>-0.23399707503656209</v>
      </c>
      <c r="I31" s="186">
        <f t="shared" si="3"/>
        <v>-0.23251573436856654</v>
      </c>
      <c r="J31" s="290">
        <f t="shared" si="4"/>
        <v>1.8493371050514185E-3</v>
      </c>
      <c r="K31" s="188">
        <v>106256</v>
      </c>
      <c r="L31" s="183">
        <v>94098</v>
      </c>
      <c r="M31" s="189">
        <f t="shared" si="5"/>
        <v>0.88557822617075743</v>
      </c>
      <c r="N31" s="185">
        <v>119896</v>
      </c>
      <c r="O31" s="183">
        <v>108291</v>
      </c>
      <c r="P31" s="184">
        <f t="shared" si="6"/>
        <v>0.90320778007606595</v>
      </c>
      <c r="Q31" s="186">
        <f t="shared" si="7"/>
        <v>-0.11376526322813107</v>
      </c>
      <c r="R31" s="186">
        <f t="shared" si="8"/>
        <v>-0.13106352328448345</v>
      </c>
      <c r="S31" s="290">
        <f t="shared" si="9"/>
        <v>-1.7629553905308515E-2</v>
      </c>
      <c r="T31" s="180"/>
    </row>
    <row r="32" spans="1:20" ht="16.5" x14ac:dyDescent="0.25">
      <c r="A32" s="181" t="s">
        <v>106</v>
      </c>
      <c r="B32" s="182">
        <v>12936</v>
      </c>
      <c r="C32" s="183">
        <v>11143</v>
      </c>
      <c r="D32" s="184">
        <f t="shared" si="0"/>
        <v>0.86139455782312924</v>
      </c>
      <c r="E32" s="185">
        <v>10584</v>
      </c>
      <c r="F32" s="183">
        <v>8772</v>
      </c>
      <c r="G32" s="184">
        <f t="shared" si="1"/>
        <v>0.82879818594104304</v>
      </c>
      <c r="H32" s="186">
        <f t="shared" si="2"/>
        <v>0.22222222222222232</v>
      </c>
      <c r="I32" s="186">
        <f t="shared" si="3"/>
        <v>0.27029183766529874</v>
      </c>
      <c r="J32" s="290">
        <f t="shared" si="4"/>
        <v>3.2596371882086195E-2</v>
      </c>
      <c r="K32" s="188">
        <v>79416</v>
      </c>
      <c r="L32" s="183">
        <v>65767</v>
      </c>
      <c r="M32" s="189">
        <f t="shared" si="5"/>
        <v>0.82813286995063962</v>
      </c>
      <c r="N32" s="185">
        <v>65268</v>
      </c>
      <c r="O32" s="183">
        <v>52931</v>
      </c>
      <c r="P32" s="184">
        <f t="shared" si="6"/>
        <v>0.81097934669363236</v>
      </c>
      <c r="Q32" s="186">
        <f t="shared" si="7"/>
        <v>0.21676778819635967</v>
      </c>
      <c r="R32" s="186">
        <f t="shared" si="8"/>
        <v>0.24250439251100486</v>
      </c>
      <c r="S32" s="290">
        <f t="shared" si="9"/>
        <v>1.7153523257007253E-2</v>
      </c>
      <c r="T32" s="180"/>
    </row>
    <row r="33" spans="1:20" ht="16.5" x14ac:dyDescent="0.25">
      <c r="A33" s="181" t="s">
        <v>126</v>
      </c>
      <c r="B33" s="182">
        <v>10728</v>
      </c>
      <c r="C33" s="183">
        <v>9680</v>
      </c>
      <c r="D33" s="184">
        <f t="shared" si="0"/>
        <v>0.90231170768083524</v>
      </c>
      <c r="E33" s="185">
        <v>22470</v>
      </c>
      <c r="F33" s="183">
        <v>19803</v>
      </c>
      <c r="G33" s="184">
        <f t="shared" si="1"/>
        <v>0.88130841121495329</v>
      </c>
      <c r="H33" s="186">
        <f t="shared" si="2"/>
        <v>-0.52256341789052074</v>
      </c>
      <c r="I33" s="186">
        <f t="shared" si="3"/>
        <v>-0.51118517396354091</v>
      </c>
      <c r="J33" s="290">
        <f t="shared" si="4"/>
        <v>2.1003296465881949E-2</v>
      </c>
      <c r="K33" s="188">
        <v>117966</v>
      </c>
      <c r="L33" s="183">
        <v>95877</v>
      </c>
      <c r="M33" s="189">
        <f t="shared" si="5"/>
        <v>0.81275113168201008</v>
      </c>
      <c r="N33" s="185">
        <v>146472</v>
      </c>
      <c r="O33" s="183">
        <v>124265</v>
      </c>
      <c r="P33" s="184">
        <f t="shared" si="6"/>
        <v>0.84838740510131627</v>
      </c>
      <c r="Q33" s="186">
        <f t="shared" si="7"/>
        <v>-0.19461740127805993</v>
      </c>
      <c r="R33" s="186">
        <f t="shared" si="8"/>
        <v>-0.22844726994729003</v>
      </c>
      <c r="S33" s="290">
        <f t="shared" si="9"/>
        <v>-3.5636273419306197E-2</v>
      </c>
      <c r="T33" s="180"/>
    </row>
    <row r="34" spans="1:20" ht="16.5" x14ac:dyDescent="0.25">
      <c r="A34" s="181" t="s">
        <v>133</v>
      </c>
      <c r="B34" s="182">
        <v>9780</v>
      </c>
      <c r="C34" s="183">
        <v>6050</v>
      </c>
      <c r="D34" s="184">
        <f t="shared" si="0"/>
        <v>0.61860940695296529</v>
      </c>
      <c r="E34" s="185">
        <v>0</v>
      </c>
      <c r="F34" s="183">
        <v>0</v>
      </c>
      <c r="G34" s="184" t="str">
        <f t="shared" si="1"/>
        <v/>
      </c>
      <c r="H34" s="186" t="str">
        <f t="shared" si="2"/>
        <v/>
      </c>
      <c r="I34" s="186" t="str">
        <f t="shared" si="3"/>
        <v/>
      </c>
      <c r="J34" s="290" t="str">
        <f t="shared" si="4"/>
        <v/>
      </c>
      <c r="K34" s="188">
        <v>37016</v>
      </c>
      <c r="L34" s="183">
        <v>22902</v>
      </c>
      <c r="M34" s="189">
        <f t="shared" si="5"/>
        <v>0.61870542468121892</v>
      </c>
      <c r="N34" s="185">
        <v>0</v>
      </c>
      <c r="O34" s="183">
        <v>0</v>
      </c>
      <c r="P34" s="184" t="str">
        <f t="shared" si="6"/>
        <v/>
      </c>
      <c r="Q34" s="186" t="str">
        <f t="shared" si="7"/>
        <v/>
      </c>
      <c r="R34" s="186" t="str">
        <f t="shared" si="8"/>
        <v/>
      </c>
      <c r="S34" s="290" t="str">
        <f t="shared" si="9"/>
        <v/>
      </c>
      <c r="T34" s="180"/>
    </row>
    <row r="35" spans="1:20" ht="16.5" x14ac:dyDescent="0.25">
      <c r="A35" s="181" t="s">
        <v>131</v>
      </c>
      <c r="B35" s="182">
        <v>7936</v>
      </c>
      <c r="C35" s="183">
        <v>6471</v>
      </c>
      <c r="D35" s="184">
        <f t="shared" si="0"/>
        <v>0.815398185483871</v>
      </c>
      <c r="E35" s="185">
        <v>10042</v>
      </c>
      <c r="F35" s="183">
        <v>7017</v>
      </c>
      <c r="G35" s="184">
        <f t="shared" si="1"/>
        <v>0.69876518621788486</v>
      </c>
      <c r="H35" s="186">
        <f t="shared" si="2"/>
        <v>-0.20971917944632545</v>
      </c>
      <c r="I35" s="186">
        <f t="shared" si="3"/>
        <v>-7.7811030354852484E-2</v>
      </c>
      <c r="J35" s="290">
        <f t="shared" si="4"/>
        <v>0.11663299926598614</v>
      </c>
      <c r="K35" s="188">
        <v>76732</v>
      </c>
      <c r="L35" s="183">
        <v>47275</v>
      </c>
      <c r="M35" s="189">
        <f t="shared" si="5"/>
        <v>0.61610540582807694</v>
      </c>
      <c r="N35" s="185">
        <v>78432</v>
      </c>
      <c r="O35" s="183">
        <v>58211</v>
      </c>
      <c r="P35" s="184">
        <f t="shared" si="6"/>
        <v>0.74218431252549977</v>
      </c>
      <c r="Q35" s="186">
        <f t="shared" si="7"/>
        <v>-2.1674826601387198E-2</v>
      </c>
      <c r="R35" s="186">
        <f t="shared" si="8"/>
        <v>-0.18786827231966463</v>
      </c>
      <c r="S35" s="290">
        <f t="shared" si="9"/>
        <v>-0.12607890669742283</v>
      </c>
      <c r="T35" s="180"/>
    </row>
    <row r="36" spans="1:20" ht="16.5" x14ac:dyDescent="0.25">
      <c r="A36" s="181" t="s">
        <v>132</v>
      </c>
      <c r="B36" s="182">
        <v>6501</v>
      </c>
      <c r="C36" s="183">
        <v>5182</v>
      </c>
      <c r="D36" s="184">
        <f t="shared" si="0"/>
        <v>0.79710813720966001</v>
      </c>
      <c r="E36" s="185">
        <v>6500</v>
      </c>
      <c r="F36" s="183">
        <v>4681</v>
      </c>
      <c r="G36" s="184">
        <f t="shared" si="1"/>
        <v>0.72015384615384614</v>
      </c>
      <c r="H36" s="186">
        <f t="shared" si="2"/>
        <v>1.5384615384617106E-4</v>
      </c>
      <c r="I36" s="186">
        <f t="shared" si="3"/>
        <v>0.10702841273232222</v>
      </c>
      <c r="J36" s="290">
        <f t="shared" si="4"/>
        <v>7.6954291055813862E-2</v>
      </c>
      <c r="K36" s="188">
        <v>44515</v>
      </c>
      <c r="L36" s="183">
        <v>32140</v>
      </c>
      <c r="M36" s="189">
        <f t="shared" si="5"/>
        <v>0.72200381893743681</v>
      </c>
      <c r="N36" s="185">
        <v>45009</v>
      </c>
      <c r="O36" s="183">
        <v>31594</v>
      </c>
      <c r="P36" s="184">
        <f t="shared" si="6"/>
        <v>0.70194849918905111</v>
      </c>
      <c r="Q36" s="186">
        <f t="shared" si="7"/>
        <v>-1.0975582661245542E-2</v>
      </c>
      <c r="R36" s="186">
        <f t="shared" si="8"/>
        <v>1.7281762359941721E-2</v>
      </c>
      <c r="S36" s="290">
        <f t="shared" si="9"/>
        <v>2.0055319748385703E-2</v>
      </c>
      <c r="T36" s="180"/>
    </row>
    <row r="37" spans="1:20" ht="16.5" x14ac:dyDescent="0.25">
      <c r="A37" s="181" t="s">
        <v>130</v>
      </c>
      <c r="B37" s="182">
        <v>2786</v>
      </c>
      <c r="C37" s="183">
        <v>2029</v>
      </c>
      <c r="D37" s="184">
        <f t="shared" si="0"/>
        <v>0.72828427853553479</v>
      </c>
      <c r="E37" s="185">
        <v>19064</v>
      </c>
      <c r="F37" s="183">
        <v>11219</v>
      </c>
      <c r="G37" s="184">
        <f t="shared" si="1"/>
        <v>0.58849139739823753</v>
      </c>
      <c r="H37" s="186">
        <f t="shared" si="2"/>
        <v>-0.85386067981535874</v>
      </c>
      <c r="I37" s="186">
        <f t="shared" si="3"/>
        <v>-0.81914609145200101</v>
      </c>
      <c r="J37" s="290">
        <f t="shared" si="4"/>
        <v>0.13979288113729726</v>
      </c>
      <c r="K37" s="188">
        <v>30098</v>
      </c>
      <c r="L37" s="183">
        <v>22482</v>
      </c>
      <c r="M37" s="189">
        <f t="shared" si="5"/>
        <v>0.74695993089241808</v>
      </c>
      <c r="N37" s="185">
        <v>53050</v>
      </c>
      <c r="O37" s="183">
        <v>31150</v>
      </c>
      <c r="P37" s="184">
        <f t="shared" si="6"/>
        <v>0.58718190386427893</v>
      </c>
      <c r="Q37" s="186">
        <f t="shared" si="7"/>
        <v>-0.43264844486333642</v>
      </c>
      <c r="R37" s="186">
        <f t="shared" si="8"/>
        <v>-0.27826645264847516</v>
      </c>
      <c r="S37" s="290">
        <f t="shared" si="9"/>
        <v>0.15977802702813915</v>
      </c>
      <c r="T37" s="180"/>
    </row>
    <row r="38" spans="1:20" ht="16.5" x14ac:dyDescent="0.25">
      <c r="A38" s="181" t="s">
        <v>134</v>
      </c>
      <c r="B38" s="182">
        <v>1824</v>
      </c>
      <c r="C38" s="183">
        <v>388</v>
      </c>
      <c r="D38" s="184">
        <f t="shared" si="0"/>
        <v>0.21271929824561403</v>
      </c>
      <c r="E38" s="185">
        <v>0</v>
      </c>
      <c r="F38" s="183">
        <v>0</v>
      </c>
      <c r="G38" s="184" t="str">
        <f t="shared" si="1"/>
        <v/>
      </c>
      <c r="H38" s="186" t="str">
        <f t="shared" si="2"/>
        <v/>
      </c>
      <c r="I38" s="186" t="str">
        <f t="shared" si="3"/>
        <v/>
      </c>
      <c r="J38" s="290" t="str">
        <f t="shared" si="4"/>
        <v/>
      </c>
      <c r="K38" s="188">
        <v>10032</v>
      </c>
      <c r="L38" s="183">
        <v>1646</v>
      </c>
      <c r="M38" s="189">
        <f t="shared" si="5"/>
        <v>0.16407496012759171</v>
      </c>
      <c r="N38" s="185">
        <v>0</v>
      </c>
      <c r="O38" s="183">
        <v>0</v>
      </c>
      <c r="P38" s="184" t="str">
        <f t="shared" si="6"/>
        <v/>
      </c>
      <c r="Q38" s="186" t="str">
        <f t="shared" si="7"/>
        <v/>
      </c>
      <c r="R38" s="186" t="str">
        <f t="shared" si="8"/>
        <v/>
      </c>
      <c r="S38" s="290" t="str">
        <f t="shared" si="9"/>
        <v/>
      </c>
      <c r="T38" s="180"/>
    </row>
    <row r="39" spans="1:20" ht="16.5" x14ac:dyDescent="0.25">
      <c r="A39" s="181" t="s">
        <v>135</v>
      </c>
      <c r="B39" s="182">
        <v>1225</v>
      </c>
      <c r="C39" s="183">
        <v>1225</v>
      </c>
      <c r="D39" s="184">
        <f t="shared" si="0"/>
        <v>1</v>
      </c>
      <c r="E39" s="185">
        <v>0</v>
      </c>
      <c r="F39" s="183">
        <v>0</v>
      </c>
      <c r="G39" s="184" t="str">
        <f t="shared" si="1"/>
        <v/>
      </c>
      <c r="H39" s="186" t="str">
        <f t="shared" si="2"/>
        <v/>
      </c>
      <c r="I39" s="186" t="str">
        <f t="shared" si="3"/>
        <v/>
      </c>
      <c r="J39" s="290" t="str">
        <f t="shared" si="4"/>
        <v/>
      </c>
      <c r="K39" s="188">
        <v>1369</v>
      </c>
      <c r="L39" s="183">
        <v>1225</v>
      </c>
      <c r="M39" s="189">
        <f t="shared" si="5"/>
        <v>0.89481373265157049</v>
      </c>
      <c r="N39" s="185">
        <v>0</v>
      </c>
      <c r="O39" s="183">
        <v>0</v>
      </c>
      <c r="P39" s="184" t="str">
        <f t="shared" si="6"/>
        <v/>
      </c>
      <c r="Q39" s="186" t="str">
        <f t="shared" si="7"/>
        <v/>
      </c>
      <c r="R39" s="186" t="str">
        <f t="shared" si="8"/>
        <v/>
      </c>
      <c r="S39" s="290" t="str">
        <f t="shared" si="9"/>
        <v/>
      </c>
      <c r="T39" s="180"/>
    </row>
    <row r="40" spans="1:20" ht="16.5" x14ac:dyDescent="0.25">
      <c r="A40" s="181" t="s">
        <v>136</v>
      </c>
      <c r="B40" s="182">
        <v>572</v>
      </c>
      <c r="C40" s="183">
        <v>447</v>
      </c>
      <c r="D40" s="184">
        <f t="shared" si="0"/>
        <v>0.78146853146853146</v>
      </c>
      <c r="E40" s="185">
        <v>120</v>
      </c>
      <c r="F40" s="183">
        <v>54</v>
      </c>
      <c r="G40" s="184">
        <f t="shared" si="1"/>
        <v>0.45</v>
      </c>
      <c r="H40" s="186">
        <f t="shared" si="2"/>
        <v>3.7666666666666666</v>
      </c>
      <c r="I40" s="186">
        <f t="shared" si="3"/>
        <v>7.2777777777777786</v>
      </c>
      <c r="J40" s="290">
        <f t="shared" si="4"/>
        <v>0.33146853146853145</v>
      </c>
      <c r="K40" s="188">
        <v>3272</v>
      </c>
      <c r="L40" s="183">
        <v>2391</v>
      </c>
      <c r="M40" s="189">
        <f t="shared" si="5"/>
        <v>0.73074572127139359</v>
      </c>
      <c r="N40" s="185">
        <v>120</v>
      </c>
      <c r="O40" s="183">
        <v>54</v>
      </c>
      <c r="P40" s="184">
        <f t="shared" si="6"/>
        <v>0.45</v>
      </c>
      <c r="Q40" s="186">
        <f t="shared" si="7"/>
        <v>26.266666666666666</v>
      </c>
      <c r="R40" s="186">
        <f t="shared" si="8"/>
        <v>43.277777777777779</v>
      </c>
      <c r="S40" s="290">
        <f t="shared" si="9"/>
        <v>0.28074572127139358</v>
      </c>
      <c r="T40" s="180"/>
    </row>
    <row r="41" spans="1:20" ht="16.5" x14ac:dyDescent="0.25">
      <c r="A41" s="181" t="s">
        <v>275</v>
      </c>
      <c r="B41" s="182">
        <v>300</v>
      </c>
      <c r="C41" s="183">
        <v>282</v>
      </c>
      <c r="D41" s="184">
        <f t="shared" si="0"/>
        <v>0.94</v>
      </c>
      <c r="E41" s="185">
        <v>22368</v>
      </c>
      <c r="F41" s="183">
        <v>18987</v>
      </c>
      <c r="G41" s="184">
        <f t="shared" si="1"/>
        <v>0.84884656652360513</v>
      </c>
      <c r="H41" s="186">
        <f t="shared" si="2"/>
        <v>-0.98658798283261806</v>
      </c>
      <c r="I41" s="186">
        <f t="shared" si="3"/>
        <v>-0.98514773265918787</v>
      </c>
      <c r="J41" s="290">
        <f t="shared" si="4"/>
        <v>9.1153433476394818E-2</v>
      </c>
      <c r="K41" s="188">
        <v>74468</v>
      </c>
      <c r="L41" s="183">
        <v>60227</v>
      </c>
      <c r="M41" s="189">
        <f t="shared" si="5"/>
        <v>0.8087634957297094</v>
      </c>
      <c r="N41" s="185">
        <v>144452</v>
      </c>
      <c r="O41" s="183">
        <v>107521</v>
      </c>
      <c r="P41" s="184">
        <f t="shared" si="6"/>
        <v>0.74433721928391439</v>
      </c>
      <c r="Q41" s="186">
        <f t="shared" si="7"/>
        <v>-0.48447927339185337</v>
      </c>
      <c r="R41" s="186">
        <f t="shared" si="8"/>
        <v>-0.4398582602468355</v>
      </c>
      <c r="S41" s="290">
        <f t="shared" si="9"/>
        <v>6.4426276445795017E-2</v>
      </c>
      <c r="T41" s="180"/>
    </row>
    <row r="42" spans="1:20" ht="16.5" x14ac:dyDescent="0.25">
      <c r="A42" s="181" t="s">
        <v>291</v>
      </c>
      <c r="B42" s="182">
        <v>256</v>
      </c>
      <c r="C42" s="183">
        <v>123</v>
      </c>
      <c r="D42" s="184">
        <f t="shared" si="0"/>
        <v>0.48046875</v>
      </c>
      <c r="E42" s="185">
        <v>0</v>
      </c>
      <c r="F42" s="183">
        <v>0</v>
      </c>
      <c r="G42" s="184" t="str">
        <f t="shared" si="1"/>
        <v/>
      </c>
      <c r="H42" s="186" t="str">
        <f t="shared" si="2"/>
        <v/>
      </c>
      <c r="I42" s="186" t="str">
        <f t="shared" si="3"/>
        <v/>
      </c>
      <c r="J42" s="290" t="str">
        <f t="shared" si="4"/>
        <v/>
      </c>
      <c r="K42" s="188">
        <v>256</v>
      </c>
      <c r="L42" s="183">
        <v>123</v>
      </c>
      <c r="M42" s="189">
        <f t="shared" si="5"/>
        <v>0.48046875</v>
      </c>
      <c r="N42" s="185">
        <v>0</v>
      </c>
      <c r="O42" s="183">
        <v>0</v>
      </c>
      <c r="P42" s="184" t="str">
        <f t="shared" si="6"/>
        <v/>
      </c>
      <c r="Q42" s="186" t="str">
        <f t="shared" si="7"/>
        <v/>
      </c>
      <c r="R42" s="186" t="str">
        <f t="shared" si="8"/>
        <v/>
      </c>
      <c r="S42" s="290" t="str">
        <f t="shared" si="9"/>
        <v/>
      </c>
    </row>
    <row r="43" spans="1:20" ht="16.5" x14ac:dyDescent="0.25">
      <c r="A43" s="181" t="s">
        <v>292</v>
      </c>
      <c r="B43" s="182">
        <v>102</v>
      </c>
      <c r="C43" s="183">
        <v>39</v>
      </c>
      <c r="D43" s="184">
        <f t="shared" si="0"/>
        <v>0.38235294117647056</v>
      </c>
      <c r="E43" s="185">
        <v>0</v>
      </c>
      <c r="F43" s="183">
        <v>0</v>
      </c>
      <c r="G43" s="184" t="str">
        <f t="shared" si="1"/>
        <v/>
      </c>
      <c r="H43" s="186" t="str">
        <f t="shared" si="2"/>
        <v/>
      </c>
      <c r="I43" s="186" t="str">
        <f t="shared" si="3"/>
        <v/>
      </c>
      <c r="J43" s="290" t="str">
        <f t="shared" si="4"/>
        <v/>
      </c>
      <c r="K43" s="188">
        <v>266</v>
      </c>
      <c r="L43" s="183">
        <v>84</v>
      </c>
      <c r="M43" s="189">
        <f t="shared" si="5"/>
        <v>0.31578947368421051</v>
      </c>
      <c r="N43" s="185">
        <v>0</v>
      </c>
      <c r="O43" s="183">
        <v>0</v>
      </c>
      <c r="P43" s="184" t="str">
        <f t="shared" si="6"/>
        <v/>
      </c>
      <c r="Q43" s="186" t="str">
        <f t="shared" si="7"/>
        <v/>
      </c>
      <c r="R43" s="186" t="str">
        <f t="shared" si="8"/>
        <v/>
      </c>
      <c r="S43" s="290" t="str">
        <f t="shared" si="9"/>
        <v/>
      </c>
    </row>
    <row r="44" spans="1:20" ht="16.5" x14ac:dyDescent="0.25">
      <c r="A44" s="181" t="s">
        <v>293</v>
      </c>
      <c r="B44" s="182">
        <v>0</v>
      </c>
      <c r="C44" s="183">
        <v>0</v>
      </c>
      <c r="D44" s="184" t="str">
        <f t="shared" si="0"/>
        <v/>
      </c>
      <c r="E44" s="185">
        <v>0</v>
      </c>
      <c r="F44" s="183">
        <v>0</v>
      </c>
      <c r="G44" s="184" t="str">
        <f t="shared" si="1"/>
        <v/>
      </c>
      <c r="H44" s="186" t="str">
        <f t="shared" si="2"/>
        <v/>
      </c>
      <c r="I44" s="186" t="str">
        <f t="shared" si="3"/>
        <v/>
      </c>
      <c r="J44" s="290" t="str">
        <f t="shared" si="4"/>
        <v/>
      </c>
      <c r="K44" s="188">
        <v>0</v>
      </c>
      <c r="L44" s="183">
        <v>0</v>
      </c>
      <c r="M44" s="189" t="str">
        <f t="shared" si="5"/>
        <v/>
      </c>
      <c r="N44" s="185">
        <v>1290</v>
      </c>
      <c r="O44" s="183">
        <v>600</v>
      </c>
      <c r="P44" s="184">
        <f t="shared" si="6"/>
        <v>0.46511627906976744</v>
      </c>
      <c r="Q44" s="186">
        <f t="shared" si="7"/>
        <v>-1</v>
      </c>
      <c r="R44" s="186">
        <f t="shared" si="8"/>
        <v>-1</v>
      </c>
      <c r="S44" s="290" t="str">
        <f t="shared" si="9"/>
        <v/>
      </c>
    </row>
    <row r="45" spans="1:20" ht="16.5" x14ac:dyDescent="0.25">
      <c r="A45" s="181" t="s">
        <v>294</v>
      </c>
      <c r="B45" s="182">
        <v>0</v>
      </c>
      <c r="C45" s="183">
        <v>0</v>
      </c>
      <c r="D45" s="184" t="str">
        <f t="shared" si="0"/>
        <v/>
      </c>
      <c r="E45" s="185">
        <v>0</v>
      </c>
      <c r="F45" s="183">
        <v>0</v>
      </c>
      <c r="G45" s="184" t="str">
        <f t="shared" si="1"/>
        <v/>
      </c>
      <c r="H45" s="186" t="str">
        <f t="shared" si="2"/>
        <v/>
      </c>
      <c r="I45" s="186" t="str">
        <f t="shared" si="3"/>
        <v/>
      </c>
      <c r="J45" s="290" t="str">
        <f t="shared" si="4"/>
        <v/>
      </c>
      <c r="K45" s="188">
        <v>2999</v>
      </c>
      <c r="L45" s="183">
        <v>2177</v>
      </c>
      <c r="M45" s="189">
        <f t="shared" si="5"/>
        <v>0.72590863621207069</v>
      </c>
      <c r="N45" s="185">
        <v>0</v>
      </c>
      <c r="O45" s="183">
        <v>0</v>
      </c>
      <c r="P45" s="184" t="str">
        <f t="shared" si="6"/>
        <v/>
      </c>
      <c r="Q45" s="186" t="str">
        <f t="shared" si="7"/>
        <v/>
      </c>
      <c r="R45" s="186" t="str">
        <f t="shared" si="8"/>
        <v/>
      </c>
      <c r="S45" s="290" t="str">
        <f t="shared" si="9"/>
        <v/>
      </c>
    </row>
    <row r="46" spans="1:20" ht="16.5" x14ac:dyDescent="0.25">
      <c r="A46" s="181" t="s">
        <v>295</v>
      </c>
      <c r="B46" s="182">
        <v>0</v>
      </c>
      <c r="C46" s="183">
        <v>0</v>
      </c>
      <c r="D46" s="184" t="str">
        <f t="shared" si="0"/>
        <v/>
      </c>
      <c r="E46" s="185">
        <v>60</v>
      </c>
      <c r="F46" s="183">
        <v>30</v>
      </c>
      <c r="G46" s="184">
        <f t="shared" si="1"/>
        <v>0.5</v>
      </c>
      <c r="H46" s="186">
        <f t="shared" si="2"/>
        <v>-1</v>
      </c>
      <c r="I46" s="186">
        <f t="shared" si="3"/>
        <v>-1</v>
      </c>
      <c r="J46" s="290" t="str">
        <f t="shared" si="4"/>
        <v/>
      </c>
      <c r="K46" s="188">
        <v>0</v>
      </c>
      <c r="L46" s="183">
        <v>0</v>
      </c>
      <c r="M46" s="189" t="str">
        <f t="shared" si="5"/>
        <v/>
      </c>
      <c r="N46" s="185">
        <v>285</v>
      </c>
      <c r="O46" s="183">
        <v>121</v>
      </c>
      <c r="P46" s="184">
        <f t="shared" si="6"/>
        <v>0.42456140350877192</v>
      </c>
      <c r="Q46" s="186">
        <f t="shared" si="7"/>
        <v>-1</v>
      </c>
      <c r="R46" s="186">
        <f t="shared" si="8"/>
        <v>-1</v>
      </c>
      <c r="S46" s="290" t="str">
        <f t="shared" si="9"/>
        <v/>
      </c>
    </row>
    <row r="47" spans="1:20" ht="16.5" x14ac:dyDescent="0.25">
      <c r="A47" s="181" t="s">
        <v>283</v>
      </c>
      <c r="B47" s="182">
        <v>0</v>
      </c>
      <c r="C47" s="183">
        <v>0</v>
      </c>
      <c r="D47" s="184" t="str">
        <f t="shared" si="0"/>
        <v/>
      </c>
      <c r="E47" s="185">
        <v>0</v>
      </c>
      <c r="F47" s="183">
        <v>0</v>
      </c>
      <c r="G47" s="184" t="str">
        <f t="shared" si="1"/>
        <v/>
      </c>
      <c r="H47" s="186" t="str">
        <f t="shared" si="2"/>
        <v/>
      </c>
      <c r="I47" s="186" t="str">
        <f t="shared" si="3"/>
        <v/>
      </c>
      <c r="J47" s="290" t="str">
        <f t="shared" si="4"/>
        <v/>
      </c>
      <c r="K47" s="188">
        <v>0</v>
      </c>
      <c r="L47" s="183">
        <v>0</v>
      </c>
      <c r="M47" s="189" t="str">
        <f t="shared" si="5"/>
        <v/>
      </c>
      <c r="N47" s="185">
        <v>236</v>
      </c>
      <c r="O47" s="183">
        <v>107</v>
      </c>
      <c r="P47" s="184">
        <f t="shared" si="6"/>
        <v>0.45338983050847459</v>
      </c>
      <c r="Q47" s="186">
        <f t="shared" si="7"/>
        <v>-1</v>
      </c>
      <c r="R47" s="186">
        <f t="shared" si="8"/>
        <v>-1</v>
      </c>
      <c r="S47" s="290" t="str">
        <f t="shared" si="9"/>
        <v/>
      </c>
    </row>
    <row r="48" spans="1:20" ht="16.5" x14ac:dyDescent="0.25">
      <c r="A48" s="181" t="s">
        <v>296</v>
      </c>
      <c r="B48" s="182">
        <v>0</v>
      </c>
      <c r="C48" s="183">
        <v>0</v>
      </c>
      <c r="D48" s="184" t="str">
        <f t="shared" si="0"/>
        <v/>
      </c>
      <c r="E48" s="185">
        <v>0</v>
      </c>
      <c r="F48" s="183">
        <v>0</v>
      </c>
      <c r="G48" s="184" t="str">
        <f t="shared" si="1"/>
        <v/>
      </c>
      <c r="H48" s="186" t="str">
        <f t="shared" si="2"/>
        <v/>
      </c>
      <c r="I48" s="186" t="str">
        <f t="shared" si="3"/>
        <v/>
      </c>
      <c r="J48" s="290" t="str">
        <f t="shared" si="4"/>
        <v/>
      </c>
      <c r="K48" s="188">
        <v>240</v>
      </c>
      <c r="L48" s="183">
        <v>196</v>
      </c>
      <c r="M48" s="189">
        <f t="shared" si="5"/>
        <v>0.81666666666666665</v>
      </c>
      <c r="N48" s="185">
        <v>160</v>
      </c>
      <c r="O48" s="183">
        <v>136</v>
      </c>
      <c r="P48" s="184">
        <f t="shared" si="6"/>
        <v>0.85</v>
      </c>
      <c r="Q48" s="186">
        <f t="shared" si="7"/>
        <v>0.5</v>
      </c>
      <c r="R48" s="186">
        <f t="shared" si="8"/>
        <v>0.44117647058823528</v>
      </c>
      <c r="S48" s="290">
        <f t="shared" si="9"/>
        <v>-3.3333333333333326E-2</v>
      </c>
    </row>
    <row r="49" spans="1:19" ht="16.5" x14ac:dyDescent="0.25">
      <c r="A49" s="181" t="s">
        <v>297</v>
      </c>
      <c r="B49" s="182">
        <v>0</v>
      </c>
      <c r="C49" s="183">
        <v>0</v>
      </c>
      <c r="D49" s="184" t="str">
        <f t="shared" si="0"/>
        <v/>
      </c>
      <c r="E49" s="185">
        <v>8900</v>
      </c>
      <c r="F49" s="183">
        <v>5368</v>
      </c>
      <c r="G49" s="184">
        <f t="shared" si="1"/>
        <v>0.60314606741573029</v>
      </c>
      <c r="H49" s="186">
        <f t="shared" si="2"/>
        <v>-1</v>
      </c>
      <c r="I49" s="186">
        <f t="shared" si="3"/>
        <v>-1</v>
      </c>
      <c r="J49" s="290" t="str">
        <f t="shared" si="4"/>
        <v/>
      </c>
      <c r="K49" s="188">
        <v>26800</v>
      </c>
      <c r="L49" s="183">
        <v>12327</v>
      </c>
      <c r="M49" s="189">
        <f t="shared" si="5"/>
        <v>0.45996268656716416</v>
      </c>
      <c r="N49" s="185">
        <v>62250</v>
      </c>
      <c r="O49" s="183">
        <v>36160</v>
      </c>
      <c r="P49" s="184">
        <f t="shared" si="6"/>
        <v>0.58088353413654614</v>
      </c>
      <c r="Q49" s="186">
        <f t="shared" si="7"/>
        <v>-0.56947791164658634</v>
      </c>
      <c r="R49" s="186">
        <f t="shared" si="8"/>
        <v>-0.65909845132743361</v>
      </c>
      <c r="S49" s="290">
        <f t="shared" si="9"/>
        <v>-0.12092084756938198</v>
      </c>
    </row>
    <row r="50" spans="1:19" ht="16.5" x14ac:dyDescent="0.25">
      <c r="A50" s="181" t="s">
        <v>298</v>
      </c>
      <c r="B50" s="182">
        <v>0</v>
      </c>
      <c r="C50" s="183">
        <v>0</v>
      </c>
      <c r="D50" s="184" t="str">
        <f t="shared" si="0"/>
        <v/>
      </c>
      <c r="E50" s="185">
        <v>0</v>
      </c>
      <c r="F50" s="183">
        <v>0</v>
      </c>
      <c r="G50" s="184" t="str">
        <f t="shared" si="1"/>
        <v/>
      </c>
      <c r="H50" s="186" t="str">
        <f t="shared" si="2"/>
        <v/>
      </c>
      <c r="I50" s="186" t="str">
        <f t="shared" si="3"/>
        <v/>
      </c>
      <c r="J50" s="290" t="str">
        <f t="shared" si="4"/>
        <v/>
      </c>
      <c r="K50" s="188">
        <v>19050</v>
      </c>
      <c r="L50" s="183">
        <v>14504</v>
      </c>
      <c r="M50" s="189">
        <f t="shared" si="5"/>
        <v>0.76136482939632544</v>
      </c>
      <c r="N50" s="185">
        <v>0</v>
      </c>
      <c r="O50" s="183">
        <v>0</v>
      </c>
      <c r="P50" s="184" t="str">
        <f t="shared" si="6"/>
        <v/>
      </c>
      <c r="Q50" s="186" t="str">
        <f t="shared" si="7"/>
        <v/>
      </c>
      <c r="R50" s="186" t="str">
        <f t="shared" si="8"/>
        <v/>
      </c>
      <c r="S50" s="290" t="str">
        <f t="shared" si="9"/>
        <v/>
      </c>
    </row>
    <row r="51" spans="1:19" ht="16.5" x14ac:dyDescent="0.25">
      <c r="A51" s="181" t="s">
        <v>284</v>
      </c>
      <c r="B51" s="182">
        <v>0</v>
      </c>
      <c r="C51" s="183">
        <v>0</v>
      </c>
      <c r="D51" s="184" t="str">
        <f t="shared" si="0"/>
        <v/>
      </c>
      <c r="E51" s="185">
        <v>0</v>
      </c>
      <c r="F51" s="183">
        <v>0</v>
      </c>
      <c r="G51" s="184" t="str">
        <f t="shared" si="1"/>
        <v/>
      </c>
      <c r="H51" s="186" t="str">
        <f t="shared" si="2"/>
        <v/>
      </c>
      <c r="I51" s="186" t="str">
        <f t="shared" si="3"/>
        <v/>
      </c>
      <c r="J51" s="290" t="str">
        <f t="shared" si="4"/>
        <v/>
      </c>
      <c r="K51" s="188">
        <v>360</v>
      </c>
      <c r="L51" s="183">
        <v>260</v>
      </c>
      <c r="M51" s="189">
        <f t="shared" si="5"/>
        <v>0.72222222222222221</v>
      </c>
      <c r="N51" s="185">
        <v>852</v>
      </c>
      <c r="O51" s="183">
        <v>571</v>
      </c>
      <c r="P51" s="184">
        <f t="shared" si="6"/>
        <v>0.67018779342723001</v>
      </c>
      <c r="Q51" s="186">
        <f t="shared" si="7"/>
        <v>-0.57746478873239437</v>
      </c>
      <c r="R51" s="186">
        <f t="shared" si="8"/>
        <v>-0.54465849387040288</v>
      </c>
      <c r="S51" s="290">
        <f t="shared" si="9"/>
        <v>5.2034428794992205E-2</v>
      </c>
    </row>
    <row r="52" spans="1:19" ht="16.5" x14ac:dyDescent="0.25">
      <c r="A52" s="181" t="s">
        <v>299</v>
      </c>
      <c r="B52" s="182">
        <v>0</v>
      </c>
      <c r="C52" s="183">
        <v>0</v>
      </c>
      <c r="D52" s="184" t="str">
        <f t="shared" si="0"/>
        <v/>
      </c>
      <c r="E52" s="185">
        <v>360</v>
      </c>
      <c r="F52" s="183">
        <v>246</v>
      </c>
      <c r="G52" s="184">
        <f t="shared" si="1"/>
        <v>0.68333333333333335</v>
      </c>
      <c r="H52" s="186">
        <f t="shared" si="2"/>
        <v>-1</v>
      </c>
      <c r="I52" s="186">
        <f t="shared" si="3"/>
        <v>-1</v>
      </c>
      <c r="J52" s="290" t="str">
        <f t="shared" si="4"/>
        <v/>
      </c>
      <c r="K52" s="188">
        <v>120</v>
      </c>
      <c r="L52" s="183">
        <v>104</v>
      </c>
      <c r="M52" s="189">
        <f t="shared" si="5"/>
        <v>0.8666666666666667</v>
      </c>
      <c r="N52" s="185">
        <v>720</v>
      </c>
      <c r="O52" s="183">
        <v>509</v>
      </c>
      <c r="P52" s="184">
        <f t="shared" si="6"/>
        <v>0.70694444444444449</v>
      </c>
      <c r="Q52" s="186">
        <f t="shared" si="7"/>
        <v>-0.83333333333333337</v>
      </c>
      <c r="R52" s="186">
        <f t="shared" si="8"/>
        <v>-0.79567779960707274</v>
      </c>
      <c r="S52" s="290">
        <f t="shared" si="9"/>
        <v>0.15972222222222221</v>
      </c>
    </row>
    <row r="53" spans="1:19" ht="16.5" x14ac:dyDescent="0.25">
      <c r="A53" s="181" t="s">
        <v>300</v>
      </c>
      <c r="B53" s="182">
        <v>0</v>
      </c>
      <c r="C53" s="183">
        <v>0</v>
      </c>
      <c r="D53" s="184" t="str">
        <f t="shared" si="0"/>
        <v/>
      </c>
      <c r="E53" s="185">
        <v>0</v>
      </c>
      <c r="F53" s="183">
        <v>0</v>
      </c>
      <c r="G53" s="184" t="str">
        <f t="shared" si="1"/>
        <v/>
      </c>
      <c r="H53" s="186" t="str">
        <f t="shared" si="2"/>
        <v/>
      </c>
      <c r="I53" s="186" t="str">
        <f t="shared" si="3"/>
        <v/>
      </c>
      <c r="J53" s="290" t="str">
        <f t="shared" si="4"/>
        <v/>
      </c>
      <c r="K53" s="188">
        <v>0</v>
      </c>
      <c r="L53" s="183">
        <v>0</v>
      </c>
      <c r="M53" s="189" t="str">
        <f t="shared" si="5"/>
        <v/>
      </c>
      <c r="N53" s="185">
        <v>176</v>
      </c>
      <c r="O53" s="183">
        <v>86</v>
      </c>
      <c r="P53" s="184">
        <f t="shared" si="6"/>
        <v>0.48863636363636365</v>
      </c>
      <c r="Q53" s="186">
        <f t="shared" si="7"/>
        <v>-1</v>
      </c>
      <c r="R53" s="186">
        <f t="shared" si="8"/>
        <v>-1</v>
      </c>
      <c r="S53" s="290" t="str">
        <f t="shared" si="9"/>
        <v/>
      </c>
    </row>
    <row r="54" spans="1:19" ht="16.5" x14ac:dyDescent="0.25">
      <c r="A54" s="181" t="s">
        <v>301</v>
      </c>
      <c r="B54" s="182">
        <v>0</v>
      </c>
      <c r="C54" s="183">
        <v>0</v>
      </c>
      <c r="D54" s="184" t="str">
        <f t="shared" si="0"/>
        <v/>
      </c>
      <c r="E54" s="185">
        <v>0</v>
      </c>
      <c r="F54" s="183">
        <v>0</v>
      </c>
      <c r="G54" s="184" t="str">
        <f t="shared" si="1"/>
        <v/>
      </c>
      <c r="H54" s="186" t="str">
        <f t="shared" si="2"/>
        <v/>
      </c>
      <c r="I54" s="186" t="str">
        <f t="shared" si="3"/>
        <v/>
      </c>
      <c r="J54" s="290" t="str">
        <f t="shared" si="4"/>
        <v/>
      </c>
      <c r="K54" s="188">
        <v>205</v>
      </c>
      <c r="L54" s="183">
        <v>87</v>
      </c>
      <c r="M54" s="189">
        <f t="shared" si="5"/>
        <v>0.42439024390243901</v>
      </c>
      <c r="N54" s="185">
        <v>0</v>
      </c>
      <c r="O54" s="183">
        <v>0</v>
      </c>
      <c r="P54" s="184" t="str">
        <f t="shared" si="6"/>
        <v/>
      </c>
      <c r="Q54" s="186" t="str">
        <f t="shared" si="7"/>
        <v/>
      </c>
      <c r="R54" s="186" t="str">
        <f t="shared" si="8"/>
        <v/>
      </c>
      <c r="S54" s="290" t="str">
        <f t="shared" si="9"/>
        <v/>
      </c>
    </row>
    <row r="55" spans="1:19" ht="16.5" x14ac:dyDescent="0.25">
      <c r="A55" s="181" t="s">
        <v>302</v>
      </c>
      <c r="B55" s="182">
        <v>0</v>
      </c>
      <c r="C55" s="183">
        <v>0</v>
      </c>
      <c r="D55" s="184" t="str">
        <f t="shared" si="0"/>
        <v/>
      </c>
      <c r="E55" s="185">
        <v>0</v>
      </c>
      <c r="F55" s="183">
        <v>0</v>
      </c>
      <c r="G55" s="184" t="str">
        <f t="shared" si="1"/>
        <v/>
      </c>
      <c r="H55" s="186" t="str">
        <f t="shared" si="2"/>
        <v/>
      </c>
      <c r="I55" s="186" t="str">
        <f t="shared" si="3"/>
        <v/>
      </c>
      <c r="J55" s="290" t="str">
        <f t="shared" si="4"/>
        <v/>
      </c>
      <c r="K55" s="188">
        <v>1042</v>
      </c>
      <c r="L55" s="183">
        <v>342</v>
      </c>
      <c r="M55" s="189">
        <f t="shared" si="5"/>
        <v>0.32821497120921306</v>
      </c>
      <c r="N55" s="185">
        <v>0</v>
      </c>
      <c r="O55" s="183">
        <v>0</v>
      </c>
      <c r="P55" s="184" t="str">
        <f t="shared" si="6"/>
        <v/>
      </c>
      <c r="Q55" s="186" t="str">
        <f t="shared" si="7"/>
        <v/>
      </c>
      <c r="R55" s="186" t="str">
        <f t="shared" si="8"/>
        <v/>
      </c>
      <c r="S55" s="290" t="str">
        <f t="shared" si="9"/>
        <v/>
      </c>
    </row>
    <row r="56" spans="1:19" ht="16.5" x14ac:dyDescent="0.25">
      <c r="A56" s="181" t="s">
        <v>303</v>
      </c>
      <c r="B56" s="182">
        <v>0</v>
      </c>
      <c r="C56" s="183">
        <v>0</v>
      </c>
      <c r="D56" s="184" t="str">
        <f t="shared" si="0"/>
        <v/>
      </c>
      <c r="E56" s="185">
        <v>0</v>
      </c>
      <c r="F56" s="183">
        <v>0</v>
      </c>
      <c r="G56" s="184" t="str">
        <f t="shared" si="1"/>
        <v/>
      </c>
      <c r="H56" s="186" t="str">
        <f t="shared" si="2"/>
        <v/>
      </c>
      <c r="I56" s="186" t="str">
        <f t="shared" si="3"/>
        <v/>
      </c>
      <c r="J56" s="290" t="str">
        <f t="shared" si="4"/>
        <v/>
      </c>
      <c r="K56" s="188">
        <v>0</v>
      </c>
      <c r="L56" s="183">
        <v>0</v>
      </c>
      <c r="M56" s="189" t="str">
        <f t="shared" si="5"/>
        <v/>
      </c>
      <c r="N56" s="185">
        <v>4947</v>
      </c>
      <c r="O56" s="183">
        <v>2520</v>
      </c>
      <c r="P56" s="184">
        <f t="shared" si="6"/>
        <v>0.50939963614311701</v>
      </c>
      <c r="Q56" s="186">
        <f t="shared" si="7"/>
        <v>-1</v>
      </c>
      <c r="R56" s="186">
        <f t="shared" si="8"/>
        <v>-1</v>
      </c>
      <c r="S56" s="290" t="str">
        <f t="shared" si="9"/>
        <v/>
      </c>
    </row>
    <row r="57" spans="1:19" ht="16.5" x14ac:dyDescent="0.25">
      <c r="A57" s="181" t="s">
        <v>304</v>
      </c>
      <c r="B57" s="182">
        <v>0</v>
      </c>
      <c r="C57" s="183">
        <v>0</v>
      </c>
      <c r="D57" s="184" t="str">
        <f t="shared" si="0"/>
        <v/>
      </c>
      <c r="E57" s="185">
        <v>0</v>
      </c>
      <c r="F57" s="183">
        <v>0</v>
      </c>
      <c r="G57" s="184" t="str">
        <f t="shared" si="1"/>
        <v/>
      </c>
      <c r="H57" s="186" t="str">
        <f t="shared" si="2"/>
        <v/>
      </c>
      <c r="I57" s="186" t="str">
        <f t="shared" si="3"/>
        <v/>
      </c>
      <c r="J57" s="290" t="str">
        <f t="shared" si="4"/>
        <v/>
      </c>
      <c r="K57" s="188">
        <v>0</v>
      </c>
      <c r="L57" s="183">
        <v>0</v>
      </c>
      <c r="M57" s="189" t="str">
        <f t="shared" si="5"/>
        <v/>
      </c>
      <c r="N57" s="185">
        <v>2280</v>
      </c>
      <c r="O57" s="183">
        <v>794</v>
      </c>
      <c r="P57" s="184">
        <f t="shared" si="6"/>
        <v>0.34824561403508769</v>
      </c>
      <c r="Q57" s="186">
        <f t="shared" si="7"/>
        <v>-1</v>
      </c>
      <c r="R57" s="186">
        <f t="shared" si="8"/>
        <v>-1</v>
      </c>
      <c r="S57" s="290" t="str">
        <f t="shared" si="9"/>
        <v/>
      </c>
    </row>
    <row r="58" spans="1:19" ht="16.5" x14ac:dyDescent="0.25">
      <c r="A58" s="181" t="s">
        <v>305</v>
      </c>
      <c r="B58" s="182">
        <v>0</v>
      </c>
      <c r="C58" s="183">
        <v>0</v>
      </c>
      <c r="D58" s="184" t="str">
        <f t="shared" si="0"/>
        <v/>
      </c>
      <c r="E58" s="185">
        <v>0</v>
      </c>
      <c r="F58" s="183">
        <v>0</v>
      </c>
      <c r="G58" s="184" t="str">
        <f t="shared" si="1"/>
        <v/>
      </c>
      <c r="H58" s="186" t="str">
        <f t="shared" si="2"/>
        <v/>
      </c>
      <c r="I58" s="186" t="str">
        <f t="shared" si="3"/>
        <v/>
      </c>
      <c r="J58" s="290" t="str">
        <f t="shared" si="4"/>
        <v/>
      </c>
      <c r="K58" s="188">
        <v>122</v>
      </c>
      <c r="L58" s="183">
        <v>122</v>
      </c>
      <c r="M58" s="189">
        <f t="shared" si="5"/>
        <v>1</v>
      </c>
      <c r="N58" s="185">
        <v>0</v>
      </c>
      <c r="O58" s="183">
        <v>0</v>
      </c>
      <c r="P58" s="184" t="str">
        <f t="shared" si="6"/>
        <v/>
      </c>
      <c r="Q58" s="186" t="str">
        <f t="shared" si="7"/>
        <v/>
      </c>
      <c r="R58" s="186" t="str">
        <f t="shared" si="8"/>
        <v/>
      </c>
      <c r="S58" s="290" t="str">
        <f t="shared" si="9"/>
        <v/>
      </c>
    </row>
    <row r="59" spans="1:19" ht="16.5" x14ac:dyDescent="0.25">
      <c r="A59" s="181" t="s">
        <v>306</v>
      </c>
      <c r="B59" s="182">
        <v>0</v>
      </c>
      <c r="C59" s="183">
        <v>0</v>
      </c>
      <c r="D59" s="184" t="str">
        <f t="shared" si="0"/>
        <v/>
      </c>
      <c r="E59" s="185">
        <v>0</v>
      </c>
      <c r="F59" s="183">
        <v>0</v>
      </c>
      <c r="G59" s="184" t="str">
        <f t="shared" si="1"/>
        <v/>
      </c>
      <c r="H59" s="186" t="str">
        <f t="shared" si="2"/>
        <v/>
      </c>
      <c r="I59" s="186" t="str">
        <f t="shared" si="3"/>
        <v/>
      </c>
      <c r="J59" s="290" t="str">
        <f t="shared" si="4"/>
        <v/>
      </c>
      <c r="K59" s="188">
        <v>0</v>
      </c>
      <c r="L59" s="183">
        <v>0</v>
      </c>
      <c r="M59" s="189" t="str">
        <f t="shared" si="5"/>
        <v/>
      </c>
      <c r="N59" s="185">
        <v>240</v>
      </c>
      <c r="O59" s="183">
        <v>0</v>
      </c>
      <c r="P59" s="184">
        <f t="shared" si="6"/>
        <v>0</v>
      </c>
      <c r="Q59" s="186">
        <f t="shared" si="7"/>
        <v>-1</v>
      </c>
      <c r="R59" s="186" t="str">
        <f t="shared" si="8"/>
        <v/>
      </c>
      <c r="S59" s="290" t="str">
        <f t="shared" si="9"/>
        <v/>
      </c>
    </row>
    <row r="60" spans="1:19" ht="16.5" x14ac:dyDescent="0.25">
      <c r="A60" s="181" t="s">
        <v>307</v>
      </c>
      <c r="B60" s="182">
        <v>0</v>
      </c>
      <c r="C60" s="183">
        <v>0</v>
      </c>
      <c r="D60" s="184" t="str">
        <f t="shared" si="0"/>
        <v/>
      </c>
      <c r="E60" s="185">
        <v>0</v>
      </c>
      <c r="F60" s="183">
        <v>0</v>
      </c>
      <c r="G60" s="184" t="str">
        <f t="shared" si="1"/>
        <v/>
      </c>
      <c r="H60" s="186" t="str">
        <f t="shared" si="2"/>
        <v/>
      </c>
      <c r="I60" s="186" t="str">
        <f t="shared" si="3"/>
        <v/>
      </c>
      <c r="J60" s="290" t="str">
        <f t="shared" si="4"/>
        <v/>
      </c>
      <c r="K60" s="188">
        <v>0</v>
      </c>
      <c r="L60" s="183">
        <v>0</v>
      </c>
      <c r="M60" s="189" t="str">
        <f t="shared" si="5"/>
        <v/>
      </c>
      <c r="N60" s="185">
        <v>531</v>
      </c>
      <c r="O60" s="183">
        <v>160</v>
      </c>
      <c r="P60" s="184">
        <f t="shared" si="6"/>
        <v>0.30131826741996232</v>
      </c>
      <c r="Q60" s="186">
        <f t="shared" si="7"/>
        <v>-1</v>
      </c>
      <c r="R60" s="186">
        <f t="shared" si="8"/>
        <v>-1</v>
      </c>
      <c r="S60" s="290" t="str">
        <f t="shared" si="9"/>
        <v/>
      </c>
    </row>
    <row r="61" spans="1:19" ht="16.5" x14ac:dyDescent="0.25">
      <c r="A61" s="181" t="s">
        <v>285</v>
      </c>
      <c r="B61" s="182">
        <v>0</v>
      </c>
      <c r="C61" s="183">
        <v>0</v>
      </c>
      <c r="D61" s="184" t="str">
        <f t="shared" si="0"/>
        <v/>
      </c>
      <c r="E61" s="185">
        <v>160</v>
      </c>
      <c r="F61" s="183">
        <v>74</v>
      </c>
      <c r="G61" s="184">
        <f t="shared" si="1"/>
        <v>0.46250000000000002</v>
      </c>
      <c r="H61" s="186">
        <f t="shared" si="2"/>
        <v>-1</v>
      </c>
      <c r="I61" s="186">
        <f t="shared" si="3"/>
        <v>-1</v>
      </c>
      <c r="J61" s="290" t="str">
        <f t="shared" si="4"/>
        <v/>
      </c>
      <c r="K61" s="188">
        <v>0</v>
      </c>
      <c r="L61" s="183">
        <v>0</v>
      </c>
      <c r="M61" s="189" t="str">
        <f t="shared" si="5"/>
        <v/>
      </c>
      <c r="N61" s="185">
        <v>380</v>
      </c>
      <c r="O61" s="183">
        <v>183</v>
      </c>
      <c r="P61" s="184">
        <f t="shared" si="6"/>
        <v>0.48157894736842105</v>
      </c>
      <c r="Q61" s="186">
        <f t="shared" si="7"/>
        <v>-1</v>
      </c>
      <c r="R61" s="186">
        <f t="shared" si="8"/>
        <v>-1</v>
      </c>
      <c r="S61" s="290" t="str">
        <f t="shared" si="9"/>
        <v/>
      </c>
    </row>
    <row r="62" spans="1:19" ht="16.5" x14ac:dyDescent="0.25">
      <c r="A62" s="181" t="s">
        <v>308</v>
      </c>
      <c r="B62" s="182">
        <v>0</v>
      </c>
      <c r="C62" s="183">
        <v>0</v>
      </c>
      <c r="D62" s="184" t="str">
        <f t="shared" si="0"/>
        <v/>
      </c>
      <c r="E62" s="185">
        <v>0</v>
      </c>
      <c r="F62" s="183">
        <v>0</v>
      </c>
      <c r="G62" s="184" t="str">
        <f t="shared" si="1"/>
        <v/>
      </c>
      <c r="H62" s="186" t="str">
        <f t="shared" si="2"/>
        <v/>
      </c>
      <c r="I62" s="186" t="str">
        <f t="shared" si="3"/>
        <v/>
      </c>
      <c r="J62" s="290" t="str">
        <f t="shared" si="4"/>
        <v/>
      </c>
      <c r="K62" s="188">
        <v>0</v>
      </c>
      <c r="L62" s="183">
        <v>0</v>
      </c>
      <c r="M62" s="189" t="str">
        <f t="shared" si="5"/>
        <v/>
      </c>
      <c r="N62" s="185">
        <v>136</v>
      </c>
      <c r="O62" s="183">
        <v>60</v>
      </c>
      <c r="P62" s="184">
        <f t="shared" si="6"/>
        <v>0.44117647058823528</v>
      </c>
      <c r="Q62" s="186">
        <f t="shared" si="7"/>
        <v>-1</v>
      </c>
      <c r="R62" s="186">
        <f t="shared" si="8"/>
        <v>-1</v>
      </c>
      <c r="S62" s="290" t="str">
        <f t="shared" si="9"/>
        <v/>
      </c>
    </row>
    <row r="63" spans="1:19" ht="16.5" x14ac:dyDescent="0.25">
      <c r="A63" s="181" t="s">
        <v>309</v>
      </c>
      <c r="B63" s="182">
        <v>0</v>
      </c>
      <c r="C63" s="183">
        <v>0</v>
      </c>
      <c r="D63" s="184" t="str">
        <f t="shared" si="0"/>
        <v/>
      </c>
      <c r="E63" s="185">
        <v>16284</v>
      </c>
      <c r="F63" s="183">
        <v>12804</v>
      </c>
      <c r="G63" s="184">
        <f t="shared" si="1"/>
        <v>0.78629329403095061</v>
      </c>
      <c r="H63" s="186">
        <f t="shared" si="2"/>
        <v>-1</v>
      </c>
      <c r="I63" s="186">
        <f t="shared" si="3"/>
        <v>-1</v>
      </c>
      <c r="J63" s="290" t="str">
        <f t="shared" si="4"/>
        <v/>
      </c>
      <c r="K63" s="188">
        <v>35609</v>
      </c>
      <c r="L63" s="183">
        <v>26070</v>
      </c>
      <c r="M63" s="189">
        <f t="shared" si="5"/>
        <v>0.73211828470330531</v>
      </c>
      <c r="N63" s="185">
        <v>37200</v>
      </c>
      <c r="O63" s="183">
        <v>26562</v>
      </c>
      <c r="P63" s="184">
        <f t="shared" si="6"/>
        <v>0.71403225806451609</v>
      </c>
      <c r="Q63" s="186">
        <f t="shared" si="7"/>
        <v>-4.2768817204301035E-2</v>
      </c>
      <c r="R63" s="186">
        <f t="shared" si="8"/>
        <v>-1.8522701603794878E-2</v>
      </c>
      <c r="S63" s="290">
        <f t="shared" si="9"/>
        <v>1.8086026638789221E-2</v>
      </c>
    </row>
    <row r="64" spans="1:19" ht="16.5" x14ac:dyDescent="0.25">
      <c r="A64" s="181" t="s">
        <v>310</v>
      </c>
      <c r="B64" s="182">
        <v>0</v>
      </c>
      <c r="C64" s="183">
        <v>0</v>
      </c>
      <c r="D64" s="184" t="str">
        <f t="shared" si="0"/>
        <v/>
      </c>
      <c r="E64" s="185">
        <v>0</v>
      </c>
      <c r="F64" s="183">
        <v>0</v>
      </c>
      <c r="G64" s="184" t="str">
        <f t="shared" si="1"/>
        <v/>
      </c>
      <c r="H64" s="186" t="str">
        <f t="shared" si="2"/>
        <v/>
      </c>
      <c r="I64" s="186" t="str">
        <f t="shared" si="3"/>
        <v/>
      </c>
      <c r="J64" s="290" t="str">
        <f t="shared" si="4"/>
        <v/>
      </c>
      <c r="K64" s="188">
        <v>3036</v>
      </c>
      <c r="L64" s="183">
        <v>2020</v>
      </c>
      <c r="M64" s="189">
        <f t="shared" si="5"/>
        <v>0.66534914361001318</v>
      </c>
      <c r="N64" s="185">
        <v>0</v>
      </c>
      <c r="O64" s="183">
        <v>0</v>
      </c>
      <c r="P64" s="184" t="str">
        <f t="shared" si="6"/>
        <v/>
      </c>
      <c r="Q64" s="186" t="str">
        <f t="shared" si="7"/>
        <v/>
      </c>
      <c r="R64" s="186" t="str">
        <f t="shared" si="8"/>
        <v/>
      </c>
      <c r="S64" s="290" t="str">
        <f t="shared" si="9"/>
        <v/>
      </c>
    </row>
    <row r="65" spans="1:19" ht="16.5" x14ac:dyDescent="0.25">
      <c r="A65" s="181" t="s">
        <v>287</v>
      </c>
      <c r="B65" s="182">
        <v>0</v>
      </c>
      <c r="C65" s="183">
        <v>0</v>
      </c>
      <c r="D65" s="184" t="str">
        <f t="shared" si="0"/>
        <v/>
      </c>
      <c r="E65" s="185">
        <v>0</v>
      </c>
      <c r="F65" s="183">
        <v>0</v>
      </c>
      <c r="G65" s="184" t="str">
        <f t="shared" si="1"/>
        <v/>
      </c>
      <c r="H65" s="186" t="str">
        <f t="shared" si="2"/>
        <v/>
      </c>
      <c r="I65" s="186" t="str">
        <f t="shared" si="3"/>
        <v/>
      </c>
      <c r="J65" s="290" t="str">
        <f t="shared" si="4"/>
        <v/>
      </c>
      <c r="K65" s="188">
        <v>0</v>
      </c>
      <c r="L65" s="183">
        <v>0</v>
      </c>
      <c r="M65" s="189" t="str">
        <f t="shared" si="5"/>
        <v/>
      </c>
      <c r="N65" s="185">
        <v>100</v>
      </c>
      <c r="O65" s="183">
        <v>60</v>
      </c>
      <c r="P65" s="184">
        <f t="shared" si="6"/>
        <v>0.6</v>
      </c>
      <c r="Q65" s="186">
        <f t="shared" si="7"/>
        <v>-1</v>
      </c>
      <c r="R65" s="186">
        <f t="shared" si="8"/>
        <v>-1</v>
      </c>
      <c r="S65" s="290" t="str">
        <f t="shared" si="9"/>
        <v/>
      </c>
    </row>
    <row r="66" spans="1:19" ht="16.5" x14ac:dyDescent="0.25">
      <c r="A66" s="181" t="s">
        <v>311</v>
      </c>
      <c r="B66" s="182">
        <v>0</v>
      </c>
      <c r="C66" s="183">
        <v>0</v>
      </c>
      <c r="D66" s="184" t="str">
        <f t="shared" si="0"/>
        <v/>
      </c>
      <c r="E66" s="185">
        <v>0</v>
      </c>
      <c r="F66" s="183">
        <v>0</v>
      </c>
      <c r="G66" s="184" t="str">
        <f t="shared" si="1"/>
        <v/>
      </c>
      <c r="H66" s="186" t="str">
        <f t="shared" si="2"/>
        <v/>
      </c>
      <c r="I66" s="186" t="str">
        <f t="shared" si="3"/>
        <v/>
      </c>
      <c r="J66" s="290" t="str">
        <f t="shared" si="4"/>
        <v/>
      </c>
      <c r="K66" s="188">
        <v>0</v>
      </c>
      <c r="L66" s="183">
        <v>0</v>
      </c>
      <c r="M66" s="189" t="str">
        <f t="shared" si="5"/>
        <v/>
      </c>
      <c r="N66" s="185">
        <v>400</v>
      </c>
      <c r="O66" s="183">
        <v>252</v>
      </c>
      <c r="P66" s="184">
        <f t="shared" si="6"/>
        <v>0.63</v>
      </c>
      <c r="Q66" s="186">
        <f t="shared" si="7"/>
        <v>-1</v>
      </c>
      <c r="R66" s="186">
        <f t="shared" si="8"/>
        <v>-1</v>
      </c>
      <c r="S66" s="290" t="str">
        <f t="shared" si="9"/>
        <v/>
      </c>
    </row>
    <row r="67" spans="1:19" ht="16.5" x14ac:dyDescent="0.25">
      <c r="A67" s="181" t="s">
        <v>312</v>
      </c>
      <c r="B67" s="182">
        <v>0</v>
      </c>
      <c r="C67" s="183">
        <v>0</v>
      </c>
      <c r="D67" s="184" t="str">
        <f t="shared" si="0"/>
        <v/>
      </c>
      <c r="E67" s="185">
        <v>300</v>
      </c>
      <c r="F67" s="183">
        <v>127</v>
      </c>
      <c r="G67" s="184">
        <f t="shared" si="1"/>
        <v>0.42333333333333334</v>
      </c>
      <c r="H67" s="186">
        <f t="shared" si="2"/>
        <v>-1</v>
      </c>
      <c r="I67" s="186">
        <f t="shared" si="3"/>
        <v>-1</v>
      </c>
      <c r="J67" s="290" t="str">
        <f t="shared" si="4"/>
        <v/>
      </c>
      <c r="K67" s="188">
        <v>0</v>
      </c>
      <c r="L67" s="183">
        <v>0</v>
      </c>
      <c r="M67" s="189" t="str">
        <f t="shared" si="5"/>
        <v/>
      </c>
      <c r="N67" s="185">
        <v>2100</v>
      </c>
      <c r="O67" s="183">
        <v>887</v>
      </c>
      <c r="P67" s="184">
        <f t="shared" si="6"/>
        <v>0.42238095238095236</v>
      </c>
      <c r="Q67" s="186">
        <f t="shared" si="7"/>
        <v>-1</v>
      </c>
      <c r="R67" s="186">
        <f t="shared" si="8"/>
        <v>-1</v>
      </c>
      <c r="S67" s="290" t="str">
        <f t="shared" si="9"/>
        <v/>
      </c>
    </row>
    <row r="68" spans="1:19" ht="16.5" x14ac:dyDescent="0.25">
      <c r="A68" s="181" t="s">
        <v>313</v>
      </c>
      <c r="B68" s="182">
        <v>0</v>
      </c>
      <c r="C68" s="183">
        <v>0</v>
      </c>
      <c r="D68" s="184" t="str">
        <f t="shared" si="0"/>
        <v/>
      </c>
      <c r="E68" s="185">
        <v>0</v>
      </c>
      <c r="F68" s="183">
        <v>0</v>
      </c>
      <c r="G68" s="184" t="str">
        <f t="shared" si="1"/>
        <v/>
      </c>
      <c r="H68" s="186" t="str">
        <f t="shared" si="2"/>
        <v/>
      </c>
      <c r="I68" s="186" t="str">
        <f t="shared" si="3"/>
        <v/>
      </c>
      <c r="J68" s="290" t="str">
        <f t="shared" si="4"/>
        <v/>
      </c>
      <c r="K68" s="188">
        <v>160</v>
      </c>
      <c r="L68" s="183">
        <v>158</v>
      </c>
      <c r="M68" s="189">
        <f t="shared" si="5"/>
        <v>0.98750000000000004</v>
      </c>
      <c r="N68" s="185">
        <v>0</v>
      </c>
      <c r="O68" s="183">
        <v>0</v>
      </c>
      <c r="P68" s="184" t="str">
        <f t="shared" si="6"/>
        <v/>
      </c>
      <c r="Q68" s="186" t="str">
        <f t="shared" si="7"/>
        <v/>
      </c>
      <c r="R68" s="186" t="str">
        <f t="shared" si="8"/>
        <v/>
      </c>
      <c r="S68" s="290" t="str">
        <f t="shared" si="9"/>
        <v/>
      </c>
    </row>
    <row r="69" spans="1:19" ht="16.5" x14ac:dyDescent="0.25">
      <c r="A69" s="181" t="s">
        <v>314</v>
      </c>
      <c r="B69" s="182">
        <v>0</v>
      </c>
      <c r="C69" s="183">
        <v>0</v>
      </c>
      <c r="D69" s="184" t="str">
        <f t="shared" si="0"/>
        <v/>
      </c>
      <c r="E69" s="185">
        <v>0</v>
      </c>
      <c r="F69" s="183">
        <v>0</v>
      </c>
      <c r="G69" s="184" t="str">
        <f t="shared" si="1"/>
        <v/>
      </c>
      <c r="H69" s="186" t="str">
        <f t="shared" si="2"/>
        <v/>
      </c>
      <c r="I69" s="186" t="str">
        <f t="shared" si="3"/>
        <v/>
      </c>
      <c r="J69" s="290" t="str">
        <f t="shared" si="4"/>
        <v/>
      </c>
      <c r="K69" s="188">
        <v>0</v>
      </c>
      <c r="L69" s="183">
        <v>0</v>
      </c>
      <c r="M69" s="189" t="str">
        <f t="shared" si="5"/>
        <v/>
      </c>
      <c r="N69" s="185">
        <v>314</v>
      </c>
      <c r="O69" s="183">
        <v>128</v>
      </c>
      <c r="P69" s="184">
        <f t="shared" si="6"/>
        <v>0.40764331210191085</v>
      </c>
      <c r="Q69" s="186">
        <f t="shared" si="7"/>
        <v>-1</v>
      </c>
      <c r="R69" s="186">
        <f t="shared" si="8"/>
        <v>-1</v>
      </c>
      <c r="S69" s="290" t="str">
        <f t="shared" si="9"/>
        <v/>
      </c>
    </row>
    <row r="70" spans="1:19" ht="16.5" x14ac:dyDescent="0.25">
      <c r="A70" s="181" t="s">
        <v>315</v>
      </c>
      <c r="B70" s="182">
        <v>0</v>
      </c>
      <c r="C70" s="183">
        <v>0</v>
      </c>
      <c r="D70" s="184" t="str">
        <f t="shared" si="0"/>
        <v/>
      </c>
      <c r="E70" s="185">
        <v>0</v>
      </c>
      <c r="F70" s="183">
        <v>0</v>
      </c>
      <c r="G70" s="184" t="str">
        <f t="shared" si="1"/>
        <v/>
      </c>
      <c r="H70" s="186" t="str">
        <f t="shared" si="2"/>
        <v/>
      </c>
      <c r="I70" s="186" t="str">
        <f t="shared" si="3"/>
        <v/>
      </c>
      <c r="J70" s="290" t="str">
        <f t="shared" si="4"/>
        <v/>
      </c>
      <c r="K70" s="188">
        <v>120</v>
      </c>
      <c r="L70" s="183">
        <v>51</v>
      </c>
      <c r="M70" s="189">
        <f t="shared" si="5"/>
        <v>0.42499999999999999</v>
      </c>
      <c r="N70" s="185">
        <v>0</v>
      </c>
      <c r="O70" s="183">
        <v>0</v>
      </c>
      <c r="P70" s="184" t="str">
        <f t="shared" si="6"/>
        <v/>
      </c>
      <c r="Q70" s="186" t="str">
        <f t="shared" si="7"/>
        <v/>
      </c>
      <c r="R70" s="186" t="str">
        <f t="shared" si="8"/>
        <v/>
      </c>
      <c r="S70" s="290" t="str">
        <f t="shared" si="9"/>
        <v/>
      </c>
    </row>
    <row r="71" spans="1:19" ht="16.5" x14ac:dyDescent="0.25">
      <c r="A71" s="181" t="s">
        <v>289</v>
      </c>
      <c r="B71" s="182">
        <v>0</v>
      </c>
      <c r="C71" s="183">
        <v>0</v>
      </c>
      <c r="D71" s="184" t="str">
        <f t="shared" si="0"/>
        <v/>
      </c>
      <c r="E71" s="185">
        <v>0</v>
      </c>
      <c r="F71" s="183">
        <v>0</v>
      </c>
      <c r="G71" s="184" t="str">
        <f t="shared" si="1"/>
        <v/>
      </c>
      <c r="H71" s="186" t="str">
        <f t="shared" si="2"/>
        <v/>
      </c>
      <c r="I71" s="186" t="str">
        <f t="shared" si="3"/>
        <v/>
      </c>
      <c r="J71" s="290" t="str">
        <f t="shared" si="4"/>
        <v/>
      </c>
      <c r="K71" s="188">
        <v>54</v>
      </c>
      <c r="L71" s="183">
        <v>0</v>
      </c>
      <c r="M71" s="189">
        <f t="shared" si="5"/>
        <v>0</v>
      </c>
      <c r="N71" s="185">
        <v>0</v>
      </c>
      <c r="O71" s="183">
        <v>0</v>
      </c>
      <c r="P71" s="184" t="str">
        <f t="shared" si="6"/>
        <v/>
      </c>
      <c r="Q71" s="186" t="str">
        <f t="shared" si="7"/>
        <v/>
      </c>
      <c r="R71" s="186" t="str">
        <f t="shared" si="8"/>
        <v/>
      </c>
      <c r="S71" s="290" t="str">
        <f t="shared" si="9"/>
        <v/>
      </c>
    </row>
    <row r="72" spans="1:19" ht="17.25" thickBot="1" x14ac:dyDescent="0.3">
      <c r="A72" s="190" t="s">
        <v>316</v>
      </c>
      <c r="B72" s="191">
        <v>0</v>
      </c>
      <c r="C72" s="288">
        <v>0</v>
      </c>
      <c r="D72" s="192" t="str">
        <f t="shared" si="0"/>
        <v/>
      </c>
      <c r="E72" s="193">
        <v>0</v>
      </c>
      <c r="F72" s="288">
        <v>0</v>
      </c>
      <c r="G72" s="192" t="str">
        <f t="shared" si="1"/>
        <v/>
      </c>
      <c r="H72" s="194" t="str">
        <f t="shared" si="2"/>
        <v/>
      </c>
      <c r="I72" s="194" t="str">
        <f t="shared" si="3"/>
        <v/>
      </c>
      <c r="J72" s="291" t="str">
        <f t="shared" si="4"/>
        <v/>
      </c>
      <c r="K72" s="196">
        <v>0</v>
      </c>
      <c r="L72" s="288">
        <v>0</v>
      </c>
      <c r="M72" s="197" t="str">
        <f t="shared" si="5"/>
        <v/>
      </c>
      <c r="N72" s="193">
        <v>200</v>
      </c>
      <c r="O72" s="288">
        <v>85</v>
      </c>
      <c r="P72" s="192">
        <f t="shared" si="6"/>
        <v>0.42499999999999999</v>
      </c>
      <c r="Q72" s="194">
        <f t="shared" si="7"/>
        <v>-1</v>
      </c>
      <c r="R72" s="194">
        <f t="shared" si="8"/>
        <v>-1</v>
      </c>
      <c r="S72" s="291" t="str">
        <f t="shared" si="9"/>
        <v/>
      </c>
    </row>
    <row r="73" spans="1:19" ht="15.75" thickTop="1" x14ac:dyDescent="0.25"/>
  </sheetData>
  <mergeCells count="12">
    <mergeCell ref="N6:P6"/>
    <mergeCell ref="Q6:S6"/>
    <mergeCell ref="A1:B1"/>
    <mergeCell ref="A3:S3"/>
    <mergeCell ref="A4:S4"/>
    <mergeCell ref="A5:A7"/>
    <mergeCell ref="B5:J5"/>
    <mergeCell ref="K5:S5"/>
    <mergeCell ref="B6:D6"/>
    <mergeCell ref="E6:G6"/>
    <mergeCell ref="H6:J6"/>
    <mergeCell ref="K6:M6"/>
  </mergeCells>
  <conditionalFormatting sqref="H8:J26 Q8:S26">
    <cfRule type="cellIs" dxfId="103" priority="47" stopIfTrue="1" operator="lessThan">
      <formula>0</formula>
    </cfRule>
    <cfRule type="cellIs" dxfId="102" priority="48" stopIfTrue="1" operator="greaterThanOrEqual">
      <formula>0</formula>
    </cfRule>
  </conditionalFormatting>
  <conditionalFormatting sqref="H27:J35">
    <cfRule type="cellIs" dxfId="101" priority="45" stopIfTrue="1" operator="lessThan">
      <formula>0</formula>
    </cfRule>
    <cfRule type="cellIs" dxfId="100" priority="46" stopIfTrue="1" operator="greaterThanOrEqual">
      <formula>0</formula>
    </cfRule>
  </conditionalFormatting>
  <conditionalFormatting sqref="Q27:S33">
    <cfRule type="cellIs" dxfId="99" priority="43" stopIfTrue="1" operator="lessThan">
      <formula>0</formula>
    </cfRule>
    <cfRule type="cellIs" dxfId="98" priority="44" stopIfTrue="1" operator="greaterThanOrEqual">
      <formula>0</formula>
    </cfRule>
  </conditionalFormatting>
  <conditionalFormatting sqref="Q40:S40">
    <cfRule type="cellIs" dxfId="97" priority="41" stopIfTrue="1" operator="lessThan">
      <formula>0</formula>
    </cfRule>
    <cfRule type="cellIs" dxfId="96" priority="42" stopIfTrue="1" operator="greaterThanOrEqual">
      <formula>0</formula>
    </cfRule>
  </conditionalFormatting>
  <conditionalFormatting sqref="Q39:S39">
    <cfRule type="cellIs" dxfId="95" priority="37" stopIfTrue="1" operator="lessThan">
      <formula>0</formula>
    </cfRule>
    <cfRule type="cellIs" dxfId="94" priority="38" stopIfTrue="1" operator="greaterThanOrEqual">
      <formula>0</formula>
    </cfRule>
  </conditionalFormatting>
  <conditionalFormatting sqref="H37:J40">
    <cfRule type="cellIs" dxfId="93" priority="35" stopIfTrue="1" operator="lessThan">
      <formula>0</formula>
    </cfRule>
    <cfRule type="cellIs" dxfId="92" priority="36" stopIfTrue="1" operator="greaterThanOrEqual">
      <formula>0</formula>
    </cfRule>
  </conditionalFormatting>
  <conditionalFormatting sqref="Q38:S40">
    <cfRule type="cellIs" dxfId="91" priority="39" stopIfTrue="1" operator="lessThan">
      <formula>0</formula>
    </cfRule>
    <cfRule type="cellIs" dxfId="90" priority="40" stopIfTrue="1" operator="greaterThanOrEqual">
      <formula>0</formula>
    </cfRule>
  </conditionalFormatting>
  <conditionalFormatting sqref="Q34:S34">
    <cfRule type="cellIs" dxfId="89" priority="33" stopIfTrue="1" operator="lessThan">
      <formula>0</formula>
    </cfRule>
    <cfRule type="cellIs" dxfId="88" priority="34" stopIfTrue="1" operator="greaterThanOrEqual">
      <formula>0</formula>
    </cfRule>
  </conditionalFormatting>
  <conditionalFormatting sqref="H36:J36">
    <cfRule type="cellIs" dxfId="87" priority="31" stopIfTrue="1" operator="lessThan">
      <formula>0</formula>
    </cfRule>
    <cfRule type="cellIs" dxfId="86" priority="32" stopIfTrue="1" operator="greaterThanOrEqual">
      <formula>0</formula>
    </cfRule>
  </conditionalFormatting>
  <conditionalFormatting sqref="Q36:S36">
    <cfRule type="cellIs" dxfId="85" priority="29" stopIfTrue="1" operator="lessThan">
      <formula>0</formula>
    </cfRule>
    <cfRule type="cellIs" dxfId="84" priority="30" stopIfTrue="1" operator="greaterThanOrEqual">
      <formula>0</formula>
    </cfRule>
  </conditionalFormatting>
  <conditionalFormatting sqref="H20:J20">
    <cfRule type="cellIs" dxfId="83" priority="27" stopIfTrue="1" operator="lessThan">
      <formula>0</formula>
    </cfRule>
    <cfRule type="cellIs" dxfId="82" priority="28" stopIfTrue="1" operator="greaterThanOrEqual">
      <formula>0</formula>
    </cfRule>
  </conditionalFormatting>
  <conditionalFormatting sqref="Q20:S20">
    <cfRule type="cellIs" dxfId="81" priority="25" stopIfTrue="1" operator="lessThan">
      <formula>0</formula>
    </cfRule>
    <cfRule type="cellIs" dxfId="80" priority="26" stopIfTrue="1" operator="greaterThanOrEqual">
      <formula>0</formula>
    </cfRule>
  </conditionalFormatting>
  <conditionalFormatting sqref="Q35:S35">
    <cfRule type="cellIs" dxfId="79" priority="21" stopIfTrue="1" operator="lessThan">
      <formula>0</formula>
    </cfRule>
    <cfRule type="cellIs" dxfId="78" priority="22" stopIfTrue="1" operator="greaterThanOrEqual">
      <formula>0</formula>
    </cfRule>
  </conditionalFormatting>
  <conditionalFormatting sqref="H22:J22">
    <cfRule type="cellIs" dxfId="77" priority="19" stopIfTrue="1" operator="lessThan">
      <formula>0</formula>
    </cfRule>
    <cfRule type="cellIs" dxfId="76" priority="20" stopIfTrue="1" operator="greaterThanOrEqual">
      <formula>0</formula>
    </cfRule>
  </conditionalFormatting>
  <conditionalFormatting sqref="Q22:S22">
    <cfRule type="cellIs" dxfId="75" priority="17" stopIfTrue="1" operator="lessThan">
      <formula>0</formula>
    </cfRule>
    <cfRule type="cellIs" dxfId="74" priority="18" stopIfTrue="1" operator="greaterThanOrEqual">
      <formula>0</formula>
    </cfRule>
  </conditionalFormatting>
  <conditionalFormatting sqref="H23:J23">
    <cfRule type="cellIs" dxfId="73" priority="13" stopIfTrue="1" operator="lessThan">
      <formula>0</formula>
    </cfRule>
    <cfRule type="cellIs" dxfId="72" priority="14" stopIfTrue="1" operator="greaterThanOrEqual">
      <formula>0</formula>
    </cfRule>
  </conditionalFormatting>
  <conditionalFormatting sqref="H24:J24">
    <cfRule type="cellIs" dxfId="71" priority="15" stopIfTrue="1" operator="lessThan">
      <formula>0</formula>
    </cfRule>
    <cfRule type="cellIs" dxfId="70" priority="16" stopIfTrue="1" operator="greaterThanOrEqual">
      <formula>0</formula>
    </cfRule>
  </conditionalFormatting>
  <conditionalFormatting sqref="Q23:S23">
    <cfRule type="cellIs" dxfId="69" priority="11" stopIfTrue="1" operator="lessThan">
      <formula>0</formula>
    </cfRule>
    <cfRule type="cellIs" dxfId="68" priority="12" stopIfTrue="1" operator="greaterThanOrEqual">
      <formula>0</formula>
    </cfRule>
  </conditionalFormatting>
  <conditionalFormatting sqref="Q37:S37">
    <cfRule type="cellIs" dxfId="67" priority="9" stopIfTrue="1" operator="lessThan">
      <formula>0</formula>
    </cfRule>
    <cfRule type="cellIs" dxfId="66" priority="10" stopIfTrue="1" operator="greaterThanOrEqual">
      <formula>0</formula>
    </cfRule>
  </conditionalFormatting>
  <conditionalFormatting sqref="Q41:S72">
    <cfRule type="cellIs" dxfId="65" priority="5" stopIfTrue="1" operator="lessThan">
      <formula>0</formula>
    </cfRule>
    <cfRule type="cellIs" dxfId="64" priority="6" stopIfTrue="1" operator="greaterThanOrEqual">
      <formula>0</formula>
    </cfRule>
  </conditionalFormatting>
  <conditionalFormatting sqref="H41:J72">
    <cfRule type="cellIs" dxfId="63" priority="1" stopIfTrue="1" operator="lessThan">
      <formula>0</formula>
    </cfRule>
    <cfRule type="cellIs" dxfId="62" priority="2" stopIfTrue="1" operator="greaterThanOrEqual">
      <formula>0</formula>
    </cfRule>
  </conditionalFormatting>
  <conditionalFormatting sqref="Q41:S72">
    <cfRule type="cellIs" dxfId="61" priority="3" stopIfTrue="1" operator="lessThan">
      <formula>0</formula>
    </cfRule>
    <cfRule type="cellIs" dxfId="60" priority="4" stopIfTrue="1" operator="greaterThanOrEqual">
      <formula>0</formula>
    </cfRule>
  </conditionalFormatting>
  <hyperlinks>
    <hyperlink ref="A1:B1" location="INDICE!A1" display="Volver al Indice" xr:uid="{AB3D6F6B-764D-4ACE-A2C3-C53F7F2E669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2890D-3935-4EBD-9D21-E819F4A490FC}">
  <dimension ref="A1:S253"/>
  <sheetViews>
    <sheetView zoomScale="90" zoomScaleNormal="90" workbookViewId="0">
      <selection sqref="A1:B1"/>
    </sheetView>
  </sheetViews>
  <sheetFormatPr baseColWidth="10" defaultRowHeight="15" x14ac:dyDescent="0.25"/>
  <cols>
    <col min="1" max="1" width="15.28515625" style="148" customWidth="1"/>
    <col min="2" max="3" width="11.140625" style="148" bestFit="1" customWidth="1"/>
    <col min="4" max="4" width="8.5703125" style="198" customWidth="1"/>
    <col min="5" max="6" width="11.140625" style="148" bestFit="1" customWidth="1"/>
    <col min="7" max="7" width="8.42578125" style="198" customWidth="1"/>
    <col min="8" max="8" width="9.42578125" style="198" customWidth="1"/>
    <col min="9" max="9" width="10.85546875" style="198" customWidth="1"/>
    <col min="10" max="10" width="8.42578125" style="148" bestFit="1" customWidth="1"/>
    <col min="11" max="12" width="12.42578125" style="148" bestFit="1" customWidth="1"/>
    <col min="13" max="13" width="9.28515625" style="148" customWidth="1"/>
    <col min="14" max="15" width="12.42578125" style="148" bestFit="1" customWidth="1"/>
    <col min="16" max="16" width="9" style="148" customWidth="1"/>
    <col min="17" max="17" width="9.28515625" style="148" customWidth="1"/>
    <col min="18" max="18" width="10.140625" style="148" customWidth="1"/>
    <col min="19" max="19" width="7.7109375" style="148" customWidth="1"/>
  </cols>
  <sheetData>
    <row r="1" spans="1:19" ht="15.75" x14ac:dyDescent="0.25">
      <c r="A1" s="360" t="s">
        <v>40</v>
      </c>
      <c r="B1" s="360"/>
    </row>
    <row r="2" spans="1:19" ht="15.75" thickBot="1" x14ac:dyDescent="0.3"/>
    <row r="3" spans="1:19" ht="19.5" thickTop="1" x14ac:dyDescent="0.25">
      <c r="A3" s="362" t="s">
        <v>137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4"/>
    </row>
    <row r="4" spans="1:19" ht="19.5" thickBot="1" x14ac:dyDescent="0.3">
      <c r="A4" s="365" t="s">
        <v>138</v>
      </c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7"/>
    </row>
    <row r="5" spans="1:19" ht="16.5" thickTop="1" thickBot="1" x14ac:dyDescent="0.3">
      <c r="A5" s="368" t="s">
        <v>139</v>
      </c>
      <c r="B5" s="353" t="s">
        <v>92</v>
      </c>
      <c r="C5" s="353"/>
      <c r="D5" s="353"/>
      <c r="E5" s="353"/>
      <c r="F5" s="353"/>
      <c r="G5" s="353"/>
      <c r="H5" s="353"/>
      <c r="I5" s="353"/>
      <c r="J5" s="354"/>
      <c r="K5" s="355" t="s">
        <v>93</v>
      </c>
      <c r="L5" s="353"/>
      <c r="M5" s="353"/>
      <c r="N5" s="353"/>
      <c r="O5" s="353"/>
      <c r="P5" s="353"/>
      <c r="Q5" s="353"/>
      <c r="R5" s="353"/>
      <c r="S5" s="354"/>
    </row>
    <row r="6" spans="1:19" x14ac:dyDescent="0.25">
      <c r="A6" s="369"/>
      <c r="B6" s="371">
        <v>43647</v>
      </c>
      <c r="C6" s="339"/>
      <c r="D6" s="340"/>
      <c r="E6" s="371">
        <v>43282</v>
      </c>
      <c r="F6" s="339"/>
      <c r="G6" s="340"/>
      <c r="H6" s="341" t="s">
        <v>94</v>
      </c>
      <c r="I6" s="342"/>
      <c r="J6" s="343"/>
      <c r="K6" s="358" t="s">
        <v>102</v>
      </c>
      <c r="L6" s="339"/>
      <c r="M6" s="359"/>
      <c r="N6" s="338" t="s">
        <v>103</v>
      </c>
      <c r="O6" s="339"/>
      <c r="P6" s="340"/>
      <c r="Q6" s="341" t="s">
        <v>94</v>
      </c>
      <c r="R6" s="342"/>
      <c r="S6" s="343"/>
    </row>
    <row r="7" spans="1:19" ht="26.25" thickBot="1" x14ac:dyDescent="0.3">
      <c r="A7" s="370"/>
      <c r="B7" s="150" t="s">
        <v>65</v>
      </c>
      <c r="C7" s="151" t="s">
        <v>95</v>
      </c>
      <c r="D7" s="152" t="s">
        <v>96</v>
      </c>
      <c r="E7" s="153" t="s">
        <v>65</v>
      </c>
      <c r="F7" s="151" t="s">
        <v>95</v>
      </c>
      <c r="G7" s="152" t="s">
        <v>96</v>
      </c>
      <c r="H7" s="154" t="s">
        <v>97</v>
      </c>
      <c r="I7" s="154" t="s">
        <v>98</v>
      </c>
      <c r="J7" s="152" t="s">
        <v>96</v>
      </c>
      <c r="K7" s="155" t="s">
        <v>65</v>
      </c>
      <c r="L7" s="151" t="s">
        <v>95</v>
      </c>
      <c r="M7" s="156" t="s">
        <v>96</v>
      </c>
      <c r="N7" s="153" t="s">
        <v>65</v>
      </c>
      <c r="O7" s="157" t="s">
        <v>98</v>
      </c>
      <c r="P7" s="158" t="s">
        <v>96</v>
      </c>
      <c r="Q7" s="154" t="s">
        <v>97</v>
      </c>
      <c r="R7" s="154" t="s">
        <v>98</v>
      </c>
      <c r="S7" s="159" t="s">
        <v>96</v>
      </c>
    </row>
    <row r="8" spans="1:19" ht="18" thickTop="1" thickBot="1" x14ac:dyDescent="0.35">
      <c r="A8" s="161" t="s">
        <v>99</v>
      </c>
      <c r="B8" s="199">
        <f>SUM(B9:B99)</f>
        <v>3320942</v>
      </c>
      <c r="C8" s="200">
        <f>SUM(C9:C99)</f>
        <v>2735790</v>
      </c>
      <c r="D8" s="201">
        <f>IFERROR(C8/B8,"")</f>
        <v>0.82379939185929774</v>
      </c>
      <c r="E8" s="202">
        <f>SUM(E9:E99)</f>
        <v>2727937</v>
      </c>
      <c r="F8" s="200">
        <f>SUM(F9:F99)</f>
        <v>2318171</v>
      </c>
      <c r="G8" s="203">
        <f>IFERROR(F8/E8,"")</f>
        <v>0.84978905304631303</v>
      </c>
      <c r="H8" s="166">
        <f>IFERROR(B8/E8-1,"")</f>
        <v>0.21738221960404513</v>
      </c>
      <c r="I8" s="166">
        <f>IFERROR(C8/F8-1,"")</f>
        <v>0.18015021325001479</v>
      </c>
      <c r="J8" s="292">
        <f>IFERROR(D8-G8,"")</f>
        <v>-2.5989661187015289E-2</v>
      </c>
      <c r="K8" s="204">
        <f>SUM(K9:K99)</f>
        <v>20103105</v>
      </c>
      <c r="L8" s="200">
        <f>SUM(L9:L99)</f>
        <v>16410264</v>
      </c>
      <c r="M8" s="201">
        <f>IFERROR(L8/K8,"")</f>
        <v>0.81630494393776487</v>
      </c>
      <c r="N8" s="202">
        <f>SUM(N9:N99)</f>
        <v>17811541</v>
      </c>
      <c r="O8" s="200">
        <f>SUM(O9:O99)</f>
        <v>14774485</v>
      </c>
      <c r="P8" s="203">
        <f>IFERROR(O8/N8,"")</f>
        <v>0.82948943047656576</v>
      </c>
      <c r="Q8" s="205">
        <f>IFERROR(K8/N8-1,"")</f>
        <v>0.12865613368321127</v>
      </c>
      <c r="R8" s="205">
        <f>IFERROR(L8/O8-1,"")</f>
        <v>0.11071648182660843</v>
      </c>
      <c r="S8" s="292">
        <f>IFERROR(M8-P8,"")</f>
        <v>-1.3184486538800888E-2</v>
      </c>
    </row>
    <row r="9" spans="1:19" ht="15.75" thickTop="1" x14ac:dyDescent="0.25">
      <c r="A9" s="206" t="s">
        <v>140</v>
      </c>
      <c r="B9" s="207">
        <v>522242</v>
      </c>
      <c r="C9" s="208">
        <v>398865</v>
      </c>
      <c r="D9" s="209">
        <f t="shared" ref="D9:D72" si="0">IFERROR(C9/B9,"")</f>
        <v>0.76375511735938506</v>
      </c>
      <c r="E9" s="210">
        <v>391583</v>
      </c>
      <c r="F9" s="208">
        <v>315646</v>
      </c>
      <c r="G9" s="211">
        <f t="shared" ref="G9:G72" si="1">IFERROR(F9/E9,"")</f>
        <v>0.80607687259150673</v>
      </c>
      <c r="H9" s="212">
        <f t="shared" ref="H9:H72" si="2">IFERROR(B9/E9-1,"")</f>
        <v>0.33366872412745185</v>
      </c>
      <c r="I9" s="212">
        <f t="shared" ref="I9:I72" si="3">IFERROR(C9/F9-1,"")</f>
        <v>0.26364661677955681</v>
      </c>
      <c r="J9" s="213">
        <f t="shared" ref="J9:J72" si="4">IFERROR(D9-G9,"")</f>
        <v>-4.2321755232121672E-2</v>
      </c>
      <c r="K9" s="214">
        <v>3041149</v>
      </c>
      <c r="L9" s="208">
        <v>2399113</v>
      </c>
      <c r="M9" s="209">
        <f t="shared" ref="M9:M72" si="5">IFERROR(L9/K9,"")</f>
        <v>0.78888374098079372</v>
      </c>
      <c r="N9" s="210">
        <v>2801552</v>
      </c>
      <c r="O9" s="208">
        <v>2260642</v>
      </c>
      <c r="P9" s="211">
        <f t="shared" ref="P9:P72" si="6">IFERROR(O9/N9,"")</f>
        <v>0.80692487592591533</v>
      </c>
      <c r="Q9" s="212">
        <f t="shared" ref="Q9:Q72" si="7">IFERROR(K9/N9-1,"")</f>
        <v>8.5522952991770262E-2</v>
      </c>
      <c r="R9" s="212">
        <f t="shared" ref="R9:R72" si="8">IFERROR(L9/O9-1,"")</f>
        <v>6.1252953806927524E-2</v>
      </c>
      <c r="S9" s="293">
        <f t="shared" ref="S9:S72" si="9">IFERROR(M9-P9,"")</f>
        <v>-1.8041134945121606E-2</v>
      </c>
    </row>
    <row r="10" spans="1:19" x14ac:dyDescent="0.25">
      <c r="A10" s="206" t="s">
        <v>141</v>
      </c>
      <c r="B10" s="207">
        <v>393197</v>
      </c>
      <c r="C10" s="208">
        <v>317419</v>
      </c>
      <c r="D10" s="209">
        <f t="shared" si="0"/>
        <v>0.80727726813785461</v>
      </c>
      <c r="E10" s="210">
        <v>265251</v>
      </c>
      <c r="F10" s="208">
        <v>235019</v>
      </c>
      <c r="G10" s="211">
        <f t="shared" si="1"/>
        <v>0.88602493487300704</v>
      </c>
      <c r="H10" s="212">
        <f t="shared" si="2"/>
        <v>0.48235821919615751</v>
      </c>
      <c r="I10" s="212">
        <f t="shared" si="3"/>
        <v>0.35060995068483836</v>
      </c>
      <c r="J10" s="213">
        <f t="shared" si="4"/>
        <v>-7.8747666735152433E-2</v>
      </c>
      <c r="K10" s="214">
        <v>2048527</v>
      </c>
      <c r="L10" s="208">
        <v>1645984</v>
      </c>
      <c r="M10" s="209">
        <f t="shared" si="5"/>
        <v>0.80349636592536977</v>
      </c>
      <c r="N10" s="210">
        <v>1822430</v>
      </c>
      <c r="O10" s="208">
        <v>1566123</v>
      </c>
      <c r="P10" s="211">
        <f t="shared" si="6"/>
        <v>0.85935975593026892</v>
      </c>
      <c r="Q10" s="212">
        <f t="shared" si="7"/>
        <v>0.12406347568905263</v>
      </c>
      <c r="R10" s="212">
        <f t="shared" si="8"/>
        <v>5.0992801970215718E-2</v>
      </c>
      <c r="S10" s="293">
        <f t="shared" si="9"/>
        <v>-5.5863390004899149E-2</v>
      </c>
    </row>
    <row r="11" spans="1:19" x14ac:dyDescent="0.25">
      <c r="A11" s="206" t="s">
        <v>142</v>
      </c>
      <c r="B11" s="207">
        <v>309035</v>
      </c>
      <c r="C11" s="208">
        <v>260036</v>
      </c>
      <c r="D11" s="209">
        <f t="shared" si="0"/>
        <v>0.84144514375394375</v>
      </c>
      <c r="E11" s="210">
        <v>305292</v>
      </c>
      <c r="F11" s="208">
        <v>257767</v>
      </c>
      <c r="G11" s="211">
        <f t="shared" si="1"/>
        <v>0.84432936336359943</v>
      </c>
      <c r="H11" s="212">
        <f t="shared" si="2"/>
        <v>1.2260393328354491E-2</v>
      </c>
      <c r="I11" s="212">
        <f t="shared" si="3"/>
        <v>8.8025232089445904E-3</v>
      </c>
      <c r="J11" s="213">
        <f t="shared" si="4"/>
        <v>-2.8842196096556805E-3</v>
      </c>
      <c r="K11" s="214">
        <v>2049486</v>
      </c>
      <c r="L11" s="208">
        <v>1718853</v>
      </c>
      <c r="M11" s="209">
        <f t="shared" si="5"/>
        <v>0.83867516050365798</v>
      </c>
      <c r="N11" s="210">
        <v>2064139</v>
      </c>
      <c r="O11" s="208">
        <v>1697051</v>
      </c>
      <c r="P11" s="211">
        <f t="shared" si="6"/>
        <v>0.82215926349921198</v>
      </c>
      <c r="Q11" s="212">
        <f t="shared" si="7"/>
        <v>-7.0988436340769789E-3</v>
      </c>
      <c r="R11" s="212">
        <f t="shared" si="8"/>
        <v>1.2846991634311467E-2</v>
      </c>
      <c r="S11" s="293">
        <f t="shared" si="9"/>
        <v>1.6515897004446001E-2</v>
      </c>
    </row>
    <row r="12" spans="1:19" x14ac:dyDescent="0.25">
      <c r="A12" s="206" t="s">
        <v>183</v>
      </c>
      <c r="B12" s="207">
        <v>207430</v>
      </c>
      <c r="C12" s="208">
        <v>175146</v>
      </c>
      <c r="D12" s="209">
        <f t="shared" si="0"/>
        <v>0.84436195343007281</v>
      </c>
      <c r="E12" s="210">
        <v>174394</v>
      </c>
      <c r="F12" s="208">
        <v>153421</v>
      </c>
      <c r="G12" s="211">
        <f t="shared" si="1"/>
        <v>0.87973783501725977</v>
      </c>
      <c r="H12" s="212">
        <f t="shared" si="2"/>
        <v>0.18943312269917545</v>
      </c>
      <c r="I12" s="212">
        <f t="shared" si="3"/>
        <v>0.14160382216254619</v>
      </c>
      <c r="J12" s="213">
        <f t="shared" si="4"/>
        <v>-3.5375881587186964E-2</v>
      </c>
      <c r="K12" s="214">
        <v>1217570</v>
      </c>
      <c r="L12" s="208">
        <v>1023364</v>
      </c>
      <c r="M12" s="209">
        <f t="shared" si="5"/>
        <v>0.84049705561076571</v>
      </c>
      <c r="N12" s="210">
        <v>1195185</v>
      </c>
      <c r="O12" s="208">
        <v>1021898</v>
      </c>
      <c r="P12" s="211">
        <f t="shared" si="6"/>
        <v>0.85501240393746569</v>
      </c>
      <c r="Q12" s="212">
        <f t="shared" si="7"/>
        <v>1.8729318055363819E-2</v>
      </c>
      <c r="R12" s="212">
        <f t="shared" si="8"/>
        <v>1.4345854478627906E-3</v>
      </c>
      <c r="S12" s="293">
        <f t="shared" si="9"/>
        <v>-1.4515348326699984E-2</v>
      </c>
    </row>
    <row r="13" spans="1:19" x14ac:dyDescent="0.25">
      <c r="A13" s="206" t="s">
        <v>143</v>
      </c>
      <c r="B13" s="207">
        <v>178262</v>
      </c>
      <c r="C13" s="208">
        <v>158170</v>
      </c>
      <c r="D13" s="209">
        <f t="shared" si="0"/>
        <v>0.88728949523734724</v>
      </c>
      <c r="E13" s="210">
        <v>158854</v>
      </c>
      <c r="F13" s="208">
        <v>135566</v>
      </c>
      <c r="G13" s="211">
        <f t="shared" si="1"/>
        <v>0.85339997733768114</v>
      </c>
      <c r="H13" s="212">
        <f t="shared" si="2"/>
        <v>0.12217507900336155</v>
      </c>
      <c r="I13" s="212">
        <f t="shared" si="3"/>
        <v>0.16673797264800916</v>
      </c>
      <c r="J13" s="213">
        <f t="shared" si="4"/>
        <v>3.38895178996661E-2</v>
      </c>
      <c r="K13" s="214">
        <v>1135496</v>
      </c>
      <c r="L13" s="208">
        <v>977048</v>
      </c>
      <c r="M13" s="209">
        <f t="shared" si="5"/>
        <v>0.86045921782199142</v>
      </c>
      <c r="N13" s="210">
        <v>987900</v>
      </c>
      <c r="O13" s="208">
        <v>837464</v>
      </c>
      <c r="P13" s="211">
        <f t="shared" si="6"/>
        <v>0.84772142929446304</v>
      </c>
      <c r="Q13" s="212">
        <f t="shared" si="7"/>
        <v>0.14940378580828018</v>
      </c>
      <c r="R13" s="212">
        <f t="shared" si="8"/>
        <v>0.16667462720785609</v>
      </c>
      <c r="S13" s="293">
        <f t="shared" si="9"/>
        <v>1.2737788527528382E-2</v>
      </c>
    </row>
    <row r="14" spans="1:19" x14ac:dyDescent="0.25">
      <c r="A14" s="206" t="s">
        <v>184</v>
      </c>
      <c r="B14" s="207">
        <v>163169</v>
      </c>
      <c r="C14" s="208">
        <v>133838</v>
      </c>
      <c r="D14" s="209">
        <f t="shared" si="0"/>
        <v>0.82024159000790586</v>
      </c>
      <c r="E14" s="210">
        <v>130519</v>
      </c>
      <c r="F14" s="208">
        <v>112651</v>
      </c>
      <c r="G14" s="211">
        <f t="shared" si="1"/>
        <v>0.86310039151387918</v>
      </c>
      <c r="H14" s="212">
        <f t="shared" si="2"/>
        <v>0.2501551498249297</v>
      </c>
      <c r="I14" s="212">
        <f t="shared" si="3"/>
        <v>0.1880764485002353</v>
      </c>
      <c r="J14" s="213">
        <f t="shared" si="4"/>
        <v>-4.2858801505973321E-2</v>
      </c>
      <c r="K14" s="214">
        <v>946325</v>
      </c>
      <c r="L14" s="208">
        <v>786174</v>
      </c>
      <c r="M14" s="209">
        <f t="shared" si="5"/>
        <v>0.83076532903600775</v>
      </c>
      <c r="N14" s="210">
        <v>876862</v>
      </c>
      <c r="O14" s="208">
        <v>735605</v>
      </c>
      <c r="P14" s="211">
        <f t="shared" si="6"/>
        <v>0.83890623610100568</v>
      </c>
      <c r="Q14" s="212">
        <f t="shared" si="7"/>
        <v>7.9217710426498167E-2</v>
      </c>
      <c r="R14" s="212">
        <f t="shared" si="8"/>
        <v>6.8744774709252887E-2</v>
      </c>
      <c r="S14" s="293">
        <f t="shared" si="9"/>
        <v>-8.1409070649979265E-3</v>
      </c>
    </row>
    <row r="15" spans="1:19" x14ac:dyDescent="0.25">
      <c r="A15" s="206" t="s">
        <v>144</v>
      </c>
      <c r="B15" s="207">
        <v>136476</v>
      </c>
      <c r="C15" s="208">
        <v>116093</v>
      </c>
      <c r="D15" s="209">
        <f t="shared" si="0"/>
        <v>0.8506477329347284</v>
      </c>
      <c r="E15" s="210">
        <v>130557</v>
      </c>
      <c r="F15" s="208">
        <v>113677</v>
      </c>
      <c r="G15" s="211">
        <f t="shared" si="1"/>
        <v>0.87070781344546822</v>
      </c>
      <c r="H15" s="212">
        <f t="shared" si="2"/>
        <v>4.5336519681058896E-2</v>
      </c>
      <c r="I15" s="212">
        <f t="shared" si="3"/>
        <v>2.1253199855731486E-2</v>
      </c>
      <c r="J15" s="213">
        <f t="shared" si="4"/>
        <v>-2.0060080510739819E-2</v>
      </c>
      <c r="K15" s="214">
        <v>893039</v>
      </c>
      <c r="L15" s="208">
        <v>739979</v>
      </c>
      <c r="M15" s="209">
        <f t="shared" si="5"/>
        <v>0.82860770918179383</v>
      </c>
      <c r="N15" s="210">
        <v>967637</v>
      </c>
      <c r="O15" s="208">
        <v>797927</v>
      </c>
      <c r="P15" s="211">
        <f t="shared" si="6"/>
        <v>0.8246139823094818</v>
      </c>
      <c r="Q15" s="212">
        <f t="shared" si="7"/>
        <v>-7.7092959446569354E-2</v>
      </c>
      <c r="R15" s="212">
        <f t="shared" si="8"/>
        <v>-7.2623184827684706E-2</v>
      </c>
      <c r="S15" s="293">
        <f t="shared" si="9"/>
        <v>3.9937268723120312E-3</v>
      </c>
    </row>
    <row r="16" spans="1:19" x14ac:dyDescent="0.25">
      <c r="A16" s="206" t="s">
        <v>185</v>
      </c>
      <c r="B16" s="207">
        <v>121939</v>
      </c>
      <c r="C16" s="208">
        <v>106735</v>
      </c>
      <c r="D16" s="209">
        <f t="shared" si="0"/>
        <v>0.87531470653359467</v>
      </c>
      <c r="E16" s="210">
        <v>112980</v>
      </c>
      <c r="F16" s="208">
        <v>96281</v>
      </c>
      <c r="G16" s="211">
        <f t="shared" si="1"/>
        <v>0.85219507877500444</v>
      </c>
      <c r="H16" s="212">
        <f t="shared" si="2"/>
        <v>7.9297220747034824E-2</v>
      </c>
      <c r="I16" s="212">
        <f t="shared" si="3"/>
        <v>0.10857801643107146</v>
      </c>
      <c r="J16" s="213">
        <f t="shared" si="4"/>
        <v>2.3119627758590222E-2</v>
      </c>
      <c r="K16" s="214">
        <v>778270</v>
      </c>
      <c r="L16" s="208">
        <v>669803</v>
      </c>
      <c r="M16" s="209">
        <f t="shared" si="5"/>
        <v>0.86063062947306201</v>
      </c>
      <c r="N16" s="210">
        <v>774918</v>
      </c>
      <c r="O16" s="208">
        <v>666505</v>
      </c>
      <c r="P16" s="211">
        <f t="shared" si="6"/>
        <v>0.86009745547270811</v>
      </c>
      <c r="Q16" s="212">
        <f t="shared" si="7"/>
        <v>4.325618968716638E-3</v>
      </c>
      <c r="R16" s="212">
        <f t="shared" si="8"/>
        <v>4.9481999384850539E-3</v>
      </c>
      <c r="S16" s="293">
        <f t="shared" si="9"/>
        <v>5.3317400035390872E-4</v>
      </c>
    </row>
    <row r="17" spans="1:19" x14ac:dyDescent="0.25">
      <c r="A17" s="206" t="s">
        <v>145</v>
      </c>
      <c r="B17" s="207">
        <v>97911</v>
      </c>
      <c r="C17" s="208">
        <v>81157</v>
      </c>
      <c r="D17" s="209">
        <f t="shared" si="0"/>
        <v>0.82888541634749924</v>
      </c>
      <c r="E17" s="210">
        <v>100853</v>
      </c>
      <c r="F17" s="208">
        <v>86628</v>
      </c>
      <c r="G17" s="211">
        <f t="shared" si="1"/>
        <v>0.85895312980278227</v>
      </c>
      <c r="H17" s="212">
        <f t="shared" si="2"/>
        <v>-2.9171169920577444E-2</v>
      </c>
      <c r="I17" s="212">
        <f t="shared" si="3"/>
        <v>-6.3155099967677875E-2</v>
      </c>
      <c r="J17" s="213">
        <f t="shared" si="4"/>
        <v>-3.0067713455283029E-2</v>
      </c>
      <c r="K17" s="214">
        <v>661024</v>
      </c>
      <c r="L17" s="208">
        <v>558852</v>
      </c>
      <c r="M17" s="209">
        <f t="shared" si="5"/>
        <v>0.84543375127075571</v>
      </c>
      <c r="N17" s="210">
        <v>491342</v>
      </c>
      <c r="O17" s="208">
        <v>411372</v>
      </c>
      <c r="P17" s="211">
        <f t="shared" si="6"/>
        <v>0.83724167687679862</v>
      </c>
      <c r="Q17" s="212">
        <f t="shared" si="7"/>
        <v>0.34534397629349822</v>
      </c>
      <c r="R17" s="212">
        <f t="shared" si="8"/>
        <v>0.35850762813220149</v>
      </c>
      <c r="S17" s="293">
        <f t="shared" si="9"/>
        <v>8.1920743939570828E-3</v>
      </c>
    </row>
    <row r="18" spans="1:19" x14ac:dyDescent="0.25">
      <c r="A18" s="206" t="s">
        <v>146</v>
      </c>
      <c r="B18" s="207">
        <v>93448</v>
      </c>
      <c r="C18" s="208">
        <v>80001</v>
      </c>
      <c r="D18" s="209">
        <f t="shared" si="0"/>
        <v>0.85610178923037417</v>
      </c>
      <c r="E18" s="210">
        <v>74413</v>
      </c>
      <c r="F18" s="208">
        <v>69026</v>
      </c>
      <c r="G18" s="211">
        <f t="shared" si="1"/>
        <v>0.92760673538225846</v>
      </c>
      <c r="H18" s="212">
        <f t="shared" si="2"/>
        <v>0.25580207759396889</v>
      </c>
      <c r="I18" s="212">
        <f t="shared" si="3"/>
        <v>0.15899805870251793</v>
      </c>
      <c r="J18" s="213">
        <f t="shared" si="4"/>
        <v>-7.1504946151884297E-2</v>
      </c>
      <c r="K18" s="214">
        <v>596919</v>
      </c>
      <c r="L18" s="208">
        <v>495965</v>
      </c>
      <c r="M18" s="209">
        <f t="shared" si="5"/>
        <v>0.83087487582067243</v>
      </c>
      <c r="N18" s="210">
        <v>505626</v>
      </c>
      <c r="O18" s="208">
        <v>454404</v>
      </c>
      <c r="P18" s="211">
        <f t="shared" si="6"/>
        <v>0.89869587402546547</v>
      </c>
      <c r="Q18" s="212">
        <f t="shared" si="7"/>
        <v>0.18055440187015703</v>
      </c>
      <c r="R18" s="212">
        <f t="shared" si="8"/>
        <v>9.1462663180781778E-2</v>
      </c>
      <c r="S18" s="293">
        <f t="shared" si="9"/>
        <v>-6.7820998204793037E-2</v>
      </c>
    </row>
    <row r="19" spans="1:19" x14ac:dyDescent="0.25">
      <c r="A19" s="206" t="s">
        <v>147</v>
      </c>
      <c r="B19" s="207">
        <v>77072</v>
      </c>
      <c r="C19" s="208">
        <v>62672</v>
      </c>
      <c r="D19" s="209">
        <f t="shared" si="0"/>
        <v>0.81316171891218603</v>
      </c>
      <c r="E19" s="210">
        <v>71662</v>
      </c>
      <c r="F19" s="208">
        <v>60672</v>
      </c>
      <c r="G19" s="211">
        <f t="shared" si="1"/>
        <v>0.84664117663475758</v>
      </c>
      <c r="H19" s="212">
        <f t="shared" si="2"/>
        <v>7.5493287935028297E-2</v>
      </c>
      <c r="I19" s="212">
        <f t="shared" si="3"/>
        <v>3.2964135021096963E-2</v>
      </c>
      <c r="J19" s="213">
        <f t="shared" si="4"/>
        <v>-3.3479457722571548E-2</v>
      </c>
      <c r="K19" s="214">
        <v>467019</v>
      </c>
      <c r="L19" s="208">
        <v>382951</v>
      </c>
      <c r="M19" s="209">
        <f t="shared" si="5"/>
        <v>0.81999019311848131</v>
      </c>
      <c r="N19" s="210">
        <v>433976</v>
      </c>
      <c r="O19" s="208">
        <v>365725</v>
      </c>
      <c r="P19" s="211">
        <f t="shared" si="6"/>
        <v>0.84273093442955371</v>
      </c>
      <c r="Q19" s="212">
        <f t="shared" si="7"/>
        <v>7.6140155215956629E-2</v>
      </c>
      <c r="R19" s="212">
        <f t="shared" si="8"/>
        <v>4.7100963838950127E-2</v>
      </c>
      <c r="S19" s="293">
        <f t="shared" si="9"/>
        <v>-2.2740741311072399E-2</v>
      </c>
    </row>
    <row r="20" spans="1:19" x14ac:dyDescent="0.25">
      <c r="A20" s="206" t="s">
        <v>151</v>
      </c>
      <c r="B20" s="207">
        <v>61174</v>
      </c>
      <c r="C20" s="208">
        <v>55943</v>
      </c>
      <c r="D20" s="209">
        <f t="shared" si="0"/>
        <v>0.91448981593487433</v>
      </c>
      <c r="E20" s="210">
        <v>8418</v>
      </c>
      <c r="F20" s="208">
        <v>6790</v>
      </c>
      <c r="G20" s="211">
        <f t="shared" si="1"/>
        <v>0.80660489427417437</v>
      </c>
      <c r="H20" s="212">
        <f t="shared" si="2"/>
        <v>6.2670468044666192</v>
      </c>
      <c r="I20" s="212">
        <f t="shared" si="3"/>
        <v>7.2390279823269505</v>
      </c>
      <c r="J20" s="213">
        <f t="shared" si="4"/>
        <v>0.10788492166069996</v>
      </c>
      <c r="K20" s="214">
        <v>144373</v>
      </c>
      <c r="L20" s="208">
        <v>125954</v>
      </c>
      <c r="M20" s="209">
        <f t="shared" si="5"/>
        <v>0.87242074349081888</v>
      </c>
      <c r="N20" s="210">
        <v>55156</v>
      </c>
      <c r="O20" s="208">
        <v>39182</v>
      </c>
      <c r="P20" s="211">
        <f t="shared" si="6"/>
        <v>0.71038508956414537</v>
      </c>
      <c r="Q20" s="212">
        <f t="shared" si="7"/>
        <v>1.6175393429545291</v>
      </c>
      <c r="R20" s="212">
        <f t="shared" si="8"/>
        <v>2.2145883313766523</v>
      </c>
      <c r="S20" s="293">
        <f t="shared" si="9"/>
        <v>0.16203565392667352</v>
      </c>
    </row>
    <row r="21" spans="1:19" x14ac:dyDescent="0.25">
      <c r="A21" s="206" t="s">
        <v>149</v>
      </c>
      <c r="B21" s="207">
        <v>51432</v>
      </c>
      <c r="C21" s="208">
        <v>42542</v>
      </c>
      <c r="D21" s="209">
        <f t="shared" si="0"/>
        <v>0.82715041219474261</v>
      </c>
      <c r="E21" s="210">
        <v>47542</v>
      </c>
      <c r="F21" s="208">
        <v>39969</v>
      </c>
      <c r="G21" s="211">
        <f t="shared" si="1"/>
        <v>0.84070926759496867</v>
      </c>
      <c r="H21" s="212">
        <f t="shared" si="2"/>
        <v>8.1822388624794851E-2</v>
      </c>
      <c r="I21" s="212">
        <f t="shared" si="3"/>
        <v>6.437489054016865E-2</v>
      </c>
      <c r="J21" s="213">
        <f t="shared" si="4"/>
        <v>-1.3558855400226055E-2</v>
      </c>
      <c r="K21" s="214">
        <v>353728</v>
      </c>
      <c r="L21" s="208">
        <v>295686</v>
      </c>
      <c r="M21" s="209">
        <f t="shared" si="5"/>
        <v>0.83591347023701823</v>
      </c>
      <c r="N21" s="210">
        <v>242086</v>
      </c>
      <c r="O21" s="208">
        <v>199995</v>
      </c>
      <c r="P21" s="211">
        <f t="shared" si="6"/>
        <v>0.82613203572284233</v>
      </c>
      <c r="Q21" s="212">
        <f t="shared" si="7"/>
        <v>0.46116669282816858</v>
      </c>
      <c r="R21" s="212">
        <f t="shared" si="8"/>
        <v>0.47846696167404179</v>
      </c>
      <c r="S21" s="293">
        <f t="shared" si="9"/>
        <v>9.7814345141759018E-3</v>
      </c>
    </row>
    <row r="22" spans="1:19" x14ac:dyDescent="0.25">
      <c r="A22" s="206" t="s">
        <v>148</v>
      </c>
      <c r="B22" s="207">
        <v>46460</v>
      </c>
      <c r="C22" s="208">
        <v>37886</v>
      </c>
      <c r="D22" s="209">
        <f t="shared" si="0"/>
        <v>0.81545415411106326</v>
      </c>
      <c r="E22" s="210">
        <v>54670</v>
      </c>
      <c r="F22" s="208">
        <v>48978</v>
      </c>
      <c r="G22" s="211">
        <f t="shared" si="1"/>
        <v>0.89588439729284797</v>
      </c>
      <c r="H22" s="212">
        <f t="shared" si="2"/>
        <v>-0.15017376989207976</v>
      </c>
      <c r="I22" s="212">
        <f t="shared" si="3"/>
        <v>-0.22646902691004123</v>
      </c>
      <c r="J22" s="213">
        <f t="shared" si="4"/>
        <v>-8.0430243181784711E-2</v>
      </c>
      <c r="K22" s="214">
        <v>370855</v>
      </c>
      <c r="L22" s="208">
        <v>287163</v>
      </c>
      <c r="M22" s="209">
        <f t="shared" si="5"/>
        <v>0.77432689326016901</v>
      </c>
      <c r="N22" s="210">
        <v>216638</v>
      </c>
      <c r="O22" s="208">
        <v>188835</v>
      </c>
      <c r="P22" s="211">
        <f t="shared" si="6"/>
        <v>0.87166148136522681</v>
      </c>
      <c r="Q22" s="212">
        <f t="shared" si="7"/>
        <v>0.71186495444012587</v>
      </c>
      <c r="R22" s="212">
        <f t="shared" si="8"/>
        <v>0.52070855508777503</v>
      </c>
      <c r="S22" s="293">
        <f t="shared" si="9"/>
        <v>-9.7334588105057795E-2</v>
      </c>
    </row>
    <row r="23" spans="1:19" x14ac:dyDescent="0.25">
      <c r="A23" s="206" t="s">
        <v>150</v>
      </c>
      <c r="B23" s="207">
        <v>43964</v>
      </c>
      <c r="C23" s="208">
        <v>36580</v>
      </c>
      <c r="D23" s="209">
        <f t="shared" si="0"/>
        <v>0.83204439996360657</v>
      </c>
      <c r="E23" s="210">
        <v>35604</v>
      </c>
      <c r="F23" s="208">
        <v>32238</v>
      </c>
      <c r="G23" s="211">
        <f t="shared" si="1"/>
        <v>0.90546006066734075</v>
      </c>
      <c r="H23" s="212">
        <f t="shared" si="2"/>
        <v>0.23480507808111439</v>
      </c>
      <c r="I23" s="212">
        <f t="shared" si="3"/>
        <v>0.13468577455177111</v>
      </c>
      <c r="J23" s="213">
        <f t="shared" si="4"/>
        <v>-7.3415660703734176E-2</v>
      </c>
      <c r="K23" s="214">
        <v>300608</v>
      </c>
      <c r="L23" s="208">
        <v>241486</v>
      </c>
      <c r="M23" s="209">
        <f t="shared" si="5"/>
        <v>0.80332526080476896</v>
      </c>
      <c r="N23" s="210">
        <v>259261</v>
      </c>
      <c r="O23" s="208">
        <v>223961</v>
      </c>
      <c r="P23" s="211">
        <f t="shared" si="6"/>
        <v>0.86384377133467816</v>
      </c>
      <c r="Q23" s="212">
        <f t="shared" si="7"/>
        <v>0.15948021491855702</v>
      </c>
      <c r="R23" s="212">
        <f t="shared" si="8"/>
        <v>7.8250231067016118E-2</v>
      </c>
      <c r="S23" s="293">
        <f t="shared" si="9"/>
        <v>-6.0518510529909197E-2</v>
      </c>
    </row>
    <row r="24" spans="1:19" x14ac:dyDescent="0.25">
      <c r="A24" s="206" t="s">
        <v>154</v>
      </c>
      <c r="B24" s="207">
        <v>39824</v>
      </c>
      <c r="C24" s="208">
        <v>34594</v>
      </c>
      <c r="D24" s="209">
        <f t="shared" si="0"/>
        <v>0.86867215749296911</v>
      </c>
      <c r="E24" s="210">
        <v>35290</v>
      </c>
      <c r="F24" s="208">
        <v>28721</v>
      </c>
      <c r="G24" s="211">
        <f t="shared" si="1"/>
        <v>0.81385661660527064</v>
      </c>
      <c r="H24" s="212">
        <f t="shared" si="2"/>
        <v>0.12847832247095492</v>
      </c>
      <c r="I24" s="212">
        <f t="shared" si="3"/>
        <v>0.20448452351937596</v>
      </c>
      <c r="J24" s="213">
        <f t="shared" si="4"/>
        <v>5.4815540887698466E-2</v>
      </c>
      <c r="K24" s="214">
        <v>235212</v>
      </c>
      <c r="L24" s="208">
        <v>202960</v>
      </c>
      <c r="M24" s="209">
        <f t="shared" si="5"/>
        <v>0.86288114551978645</v>
      </c>
      <c r="N24" s="210">
        <v>139841</v>
      </c>
      <c r="O24" s="208">
        <v>120629</v>
      </c>
      <c r="P24" s="211">
        <f t="shared" si="6"/>
        <v>0.86261539891734185</v>
      </c>
      <c r="Q24" s="212">
        <f t="shared" si="7"/>
        <v>0.68199598115002047</v>
      </c>
      <c r="R24" s="212">
        <f t="shared" si="8"/>
        <v>0.68251415497102697</v>
      </c>
      <c r="S24" s="293">
        <f t="shared" si="9"/>
        <v>2.6574660244460535E-4</v>
      </c>
    </row>
    <row r="25" spans="1:19" x14ac:dyDescent="0.25">
      <c r="A25" s="206" t="s">
        <v>152</v>
      </c>
      <c r="B25" s="207">
        <v>38636</v>
      </c>
      <c r="C25" s="208">
        <v>34072</v>
      </c>
      <c r="D25" s="209">
        <f t="shared" si="0"/>
        <v>0.88187182938192354</v>
      </c>
      <c r="E25" s="210">
        <v>35160</v>
      </c>
      <c r="F25" s="208">
        <v>28774</v>
      </c>
      <c r="G25" s="211">
        <f t="shared" si="1"/>
        <v>0.8183731513083049</v>
      </c>
      <c r="H25" s="212">
        <f t="shared" si="2"/>
        <v>9.8862343572241107E-2</v>
      </c>
      <c r="I25" s="212">
        <f t="shared" si="3"/>
        <v>0.18412455689163831</v>
      </c>
      <c r="J25" s="213">
        <f t="shared" si="4"/>
        <v>6.3498678073618642E-2</v>
      </c>
      <c r="K25" s="214">
        <v>232910</v>
      </c>
      <c r="L25" s="208">
        <v>203526</v>
      </c>
      <c r="M25" s="209">
        <f t="shared" si="5"/>
        <v>0.87383968056330774</v>
      </c>
      <c r="N25" s="210">
        <v>209646</v>
      </c>
      <c r="O25" s="208">
        <v>179071</v>
      </c>
      <c r="P25" s="211">
        <f t="shared" si="6"/>
        <v>0.85415891550518497</v>
      </c>
      <c r="Q25" s="212">
        <f t="shared" si="7"/>
        <v>0.11096801274529455</v>
      </c>
      <c r="R25" s="212">
        <f t="shared" si="8"/>
        <v>0.13656594311753434</v>
      </c>
      <c r="S25" s="293">
        <f t="shared" si="9"/>
        <v>1.9680765058122773E-2</v>
      </c>
    </row>
    <row r="26" spans="1:19" x14ac:dyDescent="0.25">
      <c r="A26" s="206" t="s">
        <v>186</v>
      </c>
      <c r="B26" s="207">
        <v>38344</v>
      </c>
      <c r="C26" s="208">
        <v>31323</v>
      </c>
      <c r="D26" s="209">
        <f t="shared" si="0"/>
        <v>0.81689442937617363</v>
      </c>
      <c r="E26" s="210">
        <v>30346</v>
      </c>
      <c r="F26" s="208">
        <v>27174</v>
      </c>
      <c r="G26" s="211">
        <f t="shared" si="1"/>
        <v>0.89547222039148489</v>
      </c>
      <c r="H26" s="212">
        <f t="shared" si="2"/>
        <v>0.26356027153496342</v>
      </c>
      <c r="I26" s="212">
        <f t="shared" si="3"/>
        <v>0.15268271141532352</v>
      </c>
      <c r="J26" s="213">
        <f t="shared" si="4"/>
        <v>-7.857779101531126E-2</v>
      </c>
      <c r="K26" s="214">
        <v>263523</v>
      </c>
      <c r="L26" s="208">
        <v>206967</v>
      </c>
      <c r="M26" s="209">
        <f t="shared" si="5"/>
        <v>0.78538495691078203</v>
      </c>
      <c r="N26" s="210">
        <v>197840</v>
      </c>
      <c r="O26" s="208">
        <v>174001</v>
      </c>
      <c r="P26" s="211">
        <f t="shared" si="6"/>
        <v>0.87950363930448849</v>
      </c>
      <c r="Q26" s="212">
        <f t="shared" si="7"/>
        <v>0.33200060655074815</v>
      </c>
      <c r="R26" s="212">
        <f t="shared" si="8"/>
        <v>0.18945868127194676</v>
      </c>
      <c r="S26" s="293">
        <f t="shared" si="9"/>
        <v>-9.4118682393706465E-2</v>
      </c>
    </row>
    <row r="27" spans="1:19" x14ac:dyDescent="0.25">
      <c r="A27" s="206" t="s">
        <v>153</v>
      </c>
      <c r="B27" s="207">
        <v>37229</v>
      </c>
      <c r="C27" s="208">
        <v>29344</v>
      </c>
      <c r="D27" s="209">
        <f t="shared" si="0"/>
        <v>0.78820274517177469</v>
      </c>
      <c r="E27" s="210">
        <v>27771</v>
      </c>
      <c r="F27" s="208">
        <v>22750</v>
      </c>
      <c r="G27" s="211">
        <f t="shared" si="1"/>
        <v>0.81919988477188432</v>
      </c>
      <c r="H27" s="212">
        <f t="shared" si="2"/>
        <v>0.34057109934824092</v>
      </c>
      <c r="I27" s="212">
        <f t="shared" si="3"/>
        <v>0.28984615384615386</v>
      </c>
      <c r="J27" s="213">
        <f t="shared" si="4"/>
        <v>-3.0997139600109636E-2</v>
      </c>
      <c r="K27" s="214">
        <v>227988</v>
      </c>
      <c r="L27" s="208">
        <v>171426</v>
      </c>
      <c r="M27" s="209">
        <f t="shared" si="5"/>
        <v>0.75190799515763984</v>
      </c>
      <c r="N27" s="210">
        <v>187730</v>
      </c>
      <c r="O27" s="208">
        <v>153119</v>
      </c>
      <c r="P27" s="211">
        <f t="shared" si="6"/>
        <v>0.81563415543599849</v>
      </c>
      <c r="Q27" s="212">
        <f t="shared" si="7"/>
        <v>0.21444627923081017</v>
      </c>
      <c r="R27" s="212">
        <f t="shared" si="8"/>
        <v>0.11956060319098216</v>
      </c>
      <c r="S27" s="293">
        <f t="shared" si="9"/>
        <v>-6.3726160278358646E-2</v>
      </c>
    </row>
    <row r="28" spans="1:19" x14ac:dyDescent="0.25">
      <c r="A28" s="206" t="s">
        <v>157</v>
      </c>
      <c r="B28" s="207">
        <v>35492</v>
      </c>
      <c r="C28" s="208">
        <v>32960</v>
      </c>
      <c r="D28" s="209">
        <f t="shared" si="0"/>
        <v>0.92865997971373826</v>
      </c>
      <c r="E28" s="210">
        <v>28124</v>
      </c>
      <c r="F28" s="208">
        <v>25758</v>
      </c>
      <c r="G28" s="211">
        <f t="shared" si="1"/>
        <v>0.91587256435784381</v>
      </c>
      <c r="H28" s="212">
        <f t="shared" si="2"/>
        <v>0.26198264827193851</v>
      </c>
      <c r="I28" s="212">
        <f t="shared" si="3"/>
        <v>0.27960245360664637</v>
      </c>
      <c r="J28" s="213">
        <f t="shared" si="4"/>
        <v>1.2787415355894449E-2</v>
      </c>
      <c r="K28" s="214">
        <v>218240</v>
      </c>
      <c r="L28" s="208">
        <v>186653</v>
      </c>
      <c r="M28" s="209">
        <f t="shared" si="5"/>
        <v>0.85526484604105568</v>
      </c>
      <c r="N28" s="210">
        <v>187211</v>
      </c>
      <c r="O28" s="208">
        <v>153481</v>
      </c>
      <c r="P28" s="211">
        <f t="shared" si="6"/>
        <v>0.81982896304170161</v>
      </c>
      <c r="Q28" s="212">
        <f t="shared" si="7"/>
        <v>0.16574346592881839</v>
      </c>
      <c r="R28" s="212">
        <f t="shared" si="8"/>
        <v>0.21613098689740107</v>
      </c>
      <c r="S28" s="293">
        <f t="shared" si="9"/>
        <v>3.5435882999354074E-2</v>
      </c>
    </row>
    <row r="29" spans="1:19" x14ac:dyDescent="0.25">
      <c r="A29" s="206" t="s">
        <v>156</v>
      </c>
      <c r="B29" s="207">
        <v>34110</v>
      </c>
      <c r="C29" s="208">
        <v>30817</v>
      </c>
      <c r="D29" s="209">
        <f t="shared" si="0"/>
        <v>0.90345939607153325</v>
      </c>
      <c r="E29" s="210">
        <v>27940</v>
      </c>
      <c r="F29" s="208">
        <v>23674</v>
      </c>
      <c r="G29" s="211">
        <f t="shared" si="1"/>
        <v>0.84731567644953476</v>
      </c>
      <c r="H29" s="212">
        <f t="shared" si="2"/>
        <v>0.2208303507516105</v>
      </c>
      <c r="I29" s="212">
        <f t="shared" si="3"/>
        <v>0.30172340964771482</v>
      </c>
      <c r="J29" s="213">
        <f t="shared" si="4"/>
        <v>5.6143719621998489E-2</v>
      </c>
      <c r="K29" s="214">
        <v>206617</v>
      </c>
      <c r="L29" s="208">
        <v>171491</v>
      </c>
      <c r="M29" s="209">
        <f t="shared" si="5"/>
        <v>0.82999462774118293</v>
      </c>
      <c r="N29" s="210">
        <v>166932</v>
      </c>
      <c r="O29" s="208">
        <v>144816</v>
      </c>
      <c r="P29" s="211">
        <f t="shared" si="6"/>
        <v>0.86751491625332466</v>
      </c>
      <c r="Q29" s="212">
        <f t="shared" si="7"/>
        <v>0.23773153140200809</v>
      </c>
      <c r="R29" s="212">
        <f t="shared" si="8"/>
        <v>0.18419925975030393</v>
      </c>
      <c r="S29" s="293">
        <f t="shared" si="9"/>
        <v>-3.7520288512141731E-2</v>
      </c>
    </row>
    <row r="30" spans="1:19" x14ac:dyDescent="0.25">
      <c r="A30" s="206" t="s">
        <v>155</v>
      </c>
      <c r="B30" s="207">
        <v>33686</v>
      </c>
      <c r="C30" s="208">
        <v>26844</v>
      </c>
      <c r="D30" s="209">
        <f t="shared" si="0"/>
        <v>0.79688891527637595</v>
      </c>
      <c r="E30" s="210">
        <v>34411</v>
      </c>
      <c r="F30" s="208">
        <v>25819</v>
      </c>
      <c r="G30" s="211">
        <f t="shared" si="1"/>
        <v>0.75031240010461775</v>
      </c>
      <c r="H30" s="212">
        <f t="shared" si="2"/>
        <v>-2.1068844264915287E-2</v>
      </c>
      <c r="I30" s="212">
        <f t="shared" si="3"/>
        <v>3.9699446144312311E-2</v>
      </c>
      <c r="J30" s="213">
        <f t="shared" si="4"/>
        <v>4.6576515171758204E-2</v>
      </c>
      <c r="K30" s="214">
        <v>220950</v>
      </c>
      <c r="L30" s="208">
        <v>166938</v>
      </c>
      <c r="M30" s="209">
        <f t="shared" si="5"/>
        <v>0.75554650373387644</v>
      </c>
      <c r="N30" s="210">
        <v>235810</v>
      </c>
      <c r="O30" s="208">
        <v>179002</v>
      </c>
      <c r="P30" s="211">
        <f t="shared" si="6"/>
        <v>0.75909418599720113</v>
      </c>
      <c r="Q30" s="212">
        <f t="shared" si="7"/>
        <v>-6.301683558797333E-2</v>
      </c>
      <c r="R30" s="212">
        <f t="shared" si="8"/>
        <v>-6.739589501793275E-2</v>
      </c>
      <c r="S30" s="293">
        <f t="shared" si="9"/>
        <v>-3.5476822633246918E-3</v>
      </c>
    </row>
    <row r="31" spans="1:19" x14ac:dyDescent="0.25">
      <c r="A31" s="206" t="s">
        <v>158</v>
      </c>
      <c r="B31" s="207">
        <v>32132</v>
      </c>
      <c r="C31" s="208">
        <v>25761</v>
      </c>
      <c r="D31" s="209">
        <f t="shared" si="0"/>
        <v>0.80172413793103448</v>
      </c>
      <c r="E31" s="210">
        <v>25726</v>
      </c>
      <c r="F31" s="208">
        <v>21083</v>
      </c>
      <c r="G31" s="211">
        <f t="shared" si="1"/>
        <v>0.81952110705123227</v>
      </c>
      <c r="H31" s="212">
        <f t="shared" si="2"/>
        <v>0.24900878488688494</v>
      </c>
      <c r="I31" s="212">
        <f t="shared" si="3"/>
        <v>0.2218849309870512</v>
      </c>
      <c r="J31" s="213">
        <f t="shared" si="4"/>
        <v>-1.7796969120197792E-2</v>
      </c>
      <c r="K31" s="214">
        <v>209070</v>
      </c>
      <c r="L31" s="208">
        <v>173843</v>
      </c>
      <c r="M31" s="209">
        <f t="shared" si="5"/>
        <v>0.83150619409767068</v>
      </c>
      <c r="N31" s="210">
        <v>180414</v>
      </c>
      <c r="O31" s="208">
        <v>143443</v>
      </c>
      <c r="P31" s="211">
        <f t="shared" si="6"/>
        <v>0.79507687873446631</v>
      </c>
      <c r="Q31" s="212">
        <f t="shared" si="7"/>
        <v>0.15883468023545855</v>
      </c>
      <c r="R31" s="212">
        <f t="shared" si="8"/>
        <v>0.21193087149599488</v>
      </c>
      <c r="S31" s="293">
        <f t="shared" si="9"/>
        <v>3.6429315363204373E-2</v>
      </c>
    </row>
    <row r="32" spans="1:19" x14ac:dyDescent="0.25">
      <c r="A32" s="206" t="s">
        <v>159</v>
      </c>
      <c r="B32" s="207">
        <v>28295</v>
      </c>
      <c r="C32" s="208">
        <v>24155</v>
      </c>
      <c r="D32" s="209">
        <f t="shared" si="0"/>
        <v>0.85368439653649053</v>
      </c>
      <c r="E32" s="210">
        <v>15980</v>
      </c>
      <c r="F32" s="208">
        <v>14932</v>
      </c>
      <c r="G32" s="211">
        <f t="shared" si="1"/>
        <v>0.9344180225281602</v>
      </c>
      <c r="H32" s="212">
        <f t="shared" si="2"/>
        <v>0.77065081351689613</v>
      </c>
      <c r="I32" s="212">
        <f t="shared" si="3"/>
        <v>0.6176667559603537</v>
      </c>
      <c r="J32" s="213">
        <f t="shared" si="4"/>
        <v>-8.0733625991669666E-2</v>
      </c>
      <c r="K32" s="214">
        <v>173065</v>
      </c>
      <c r="L32" s="208">
        <v>147729</v>
      </c>
      <c r="M32" s="209">
        <f t="shared" si="5"/>
        <v>0.85360413717389416</v>
      </c>
      <c r="N32" s="210">
        <v>112530</v>
      </c>
      <c r="O32" s="208">
        <v>97221</v>
      </c>
      <c r="P32" s="211">
        <f t="shared" si="6"/>
        <v>0.86395627832577981</v>
      </c>
      <c r="Q32" s="212">
        <f t="shared" si="7"/>
        <v>0.53794543677241635</v>
      </c>
      <c r="R32" s="212">
        <f t="shared" si="8"/>
        <v>0.51951738821859483</v>
      </c>
      <c r="S32" s="293">
        <f t="shared" si="9"/>
        <v>-1.0352141151885652E-2</v>
      </c>
    </row>
    <row r="33" spans="1:19" x14ac:dyDescent="0.25">
      <c r="A33" s="206" t="s">
        <v>160</v>
      </c>
      <c r="B33" s="207">
        <v>28184</v>
      </c>
      <c r="C33" s="208">
        <v>24389</v>
      </c>
      <c r="D33" s="209">
        <f t="shared" si="0"/>
        <v>0.86534913426057336</v>
      </c>
      <c r="E33" s="210">
        <v>27868</v>
      </c>
      <c r="F33" s="208">
        <v>25991</v>
      </c>
      <c r="G33" s="211">
        <f t="shared" si="1"/>
        <v>0.9326467633127602</v>
      </c>
      <c r="H33" s="212">
        <f t="shared" si="2"/>
        <v>1.1339170374623286E-2</v>
      </c>
      <c r="I33" s="212">
        <f t="shared" si="3"/>
        <v>-6.1636720403216549E-2</v>
      </c>
      <c r="J33" s="213">
        <f t="shared" si="4"/>
        <v>-6.7297629052186836E-2</v>
      </c>
      <c r="K33" s="214">
        <v>172392</v>
      </c>
      <c r="L33" s="208">
        <v>142405</v>
      </c>
      <c r="M33" s="209">
        <f t="shared" si="5"/>
        <v>0.82605341315142233</v>
      </c>
      <c r="N33" s="210">
        <v>114513</v>
      </c>
      <c r="O33" s="208">
        <v>97363</v>
      </c>
      <c r="P33" s="211">
        <f t="shared" si="6"/>
        <v>0.85023534445870774</v>
      </c>
      <c r="Q33" s="212">
        <f t="shared" si="7"/>
        <v>0.50543606402766494</v>
      </c>
      <c r="R33" s="212">
        <f t="shared" si="8"/>
        <v>0.46261927015395998</v>
      </c>
      <c r="S33" s="293">
        <f t="shared" si="9"/>
        <v>-2.4181931307285409E-2</v>
      </c>
    </row>
    <row r="34" spans="1:19" x14ac:dyDescent="0.25">
      <c r="A34" s="206" t="s">
        <v>165</v>
      </c>
      <c r="B34" s="207">
        <v>26268</v>
      </c>
      <c r="C34" s="208">
        <v>22014</v>
      </c>
      <c r="D34" s="209">
        <f t="shared" si="0"/>
        <v>0.83805390589310191</v>
      </c>
      <c r="E34" s="210">
        <v>22920</v>
      </c>
      <c r="F34" s="208">
        <v>19664</v>
      </c>
      <c r="G34" s="211">
        <f t="shared" si="1"/>
        <v>0.85794066317626527</v>
      </c>
      <c r="H34" s="212">
        <f t="shared" si="2"/>
        <v>0.14607329842931938</v>
      </c>
      <c r="I34" s="212">
        <f t="shared" si="3"/>
        <v>0.11950772986167624</v>
      </c>
      <c r="J34" s="213">
        <f t="shared" si="4"/>
        <v>-1.9886757283163359E-2</v>
      </c>
      <c r="K34" s="214">
        <v>126110</v>
      </c>
      <c r="L34" s="208">
        <v>108576</v>
      </c>
      <c r="M34" s="209">
        <f t="shared" si="5"/>
        <v>0.86096265165331853</v>
      </c>
      <c r="N34" s="210">
        <v>117218</v>
      </c>
      <c r="O34" s="208">
        <v>95107</v>
      </c>
      <c r="P34" s="211">
        <f t="shared" si="6"/>
        <v>0.81136856114248668</v>
      </c>
      <c r="Q34" s="212">
        <f t="shared" si="7"/>
        <v>7.5858656520329637E-2</v>
      </c>
      <c r="R34" s="212">
        <f t="shared" si="8"/>
        <v>0.14161943915800101</v>
      </c>
      <c r="S34" s="293">
        <f t="shared" si="9"/>
        <v>4.9594090510831856E-2</v>
      </c>
    </row>
    <row r="35" spans="1:19" x14ac:dyDescent="0.25">
      <c r="A35" s="206" t="s">
        <v>161</v>
      </c>
      <c r="B35" s="207">
        <v>26013</v>
      </c>
      <c r="C35" s="208">
        <v>23224</v>
      </c>
      <c r="D35" s="209">
        <f t="shared" si="0"/>
        <v>0.89278437704224811</v>
      </c>
      <c r="E35" s="210">
        <v>29134</v>
      </c>
      <c r="F35" s="208">
        <v>26356</v>
      </c>
      <c r="G35" s="211">
        <f t="shared" si="1"/>
        <v>0.90464749090409835</v>
      </c>
      <c r="H35" s="212">
        <f t="shared" si="2"/>
        <v>-0.10712569506418612</v>
      </c>
      <c r="I35" s="212">
        <f t="shared" si="3"/>
        <v>-0.11883442100470476</v>
      </c>
      <c r="J35" s="213">
        <f t="shared" si="4"/>
        <v>-1.1863113861850239E-2</v>
      </c>
      <c r="K35" s="214">
        <v>185879</v>
      </c>
      <c r="L35" s="208">
        <v>159809</v>
      </c>
      <c r="M35" s="209">
        <f t="shared" si="5"/>
        <v>0.8597474701284169</v>
      </c>
      <c r="N35" s="210">
        <v>190626</v>
      </c>
      <c r="O35" s="208">
        <v>163049</v>
      </c>
      <c r="P35" s="211">
        <f t="shared" si="6"/>
        <v>0.85533452939263266</v>
      </c>
      <c r="Q35" s="212">
        <f t="shared" si="7"/>
        <v>-2.4902164447661912E-2</v>
      </c>
      <c r="R35" s="212">
        <f t="shared" si="8"/>
        <v>-1.9871327024391428E-2</v>
      </c>
      <c r="S35" s="293">
        <f t="shared" si="9"/>
        <v>4.4129407357842432E-3</v>
      </c>
    </row>
    <row r="36" spans="1:19" x14ac:dyDescent="0.25">
      <c r="A36" s="206" t="s">
        <v>162</v>
      </c>
      <c r="B36" s="207">
        <v>24456</v>
      </c>
      <c r="C36" s="208">
        <v>20527</v>
      </c>
      <c r="D36" s="209">
        <f t="shared" si="0"/>
        <v>0.83934412823029114</v>
      </c>
      <c r="E36" s="210">
        <v>23888</v>
      </c>
      <c r="F36" s="208">
        <v>20132</v>
      </c>
      <c r="G36" s="211">
        <f t="shared" si="1"/>
        <v>0.84276624246483589</v>
      </c>
      <c r="H36" s="212">
        <f t="shared" si="2"/>
        <v>2.3777628935030215E-2</v>
      </c>
      <c r="I36" s="212">
        <f t="shared" si="3"/>
        <v>1.9620504669183303E-2</v>
      </c>
      <c r="J36" s="213">
        <f t="shared" si="4"/>
        <v>-3.4221142345447486E-3</v>
      </c>
      <c r="K36" s="214">
        <v>164575</v>
      </c>
      <c r="L36" s="208">
        <v>131605</v>
      </c>
      <c r="M36" s="209">
        <f t="shared" si="5"/>
        <v>0.79966580586358804</v>
      </c>
      <c r="N36" s="210">
        <v>155300</v>
      </c>
      <c r="O36" s="208">
        <v>125173</v>
      </c>
      <c r="P36" s="211">
        <f t="shared" si="6"/>
        <v>0.80600772698003864</v>
      </c>
      <c r="Q36" s="212">
        <f t="shared" si="7"/>
        <v>5.9723116548615618E-2</v>
      </c>
      <c r="R36" s="212">
        <f t="shared" si="8"/>
        <v>5.1384883321483166E-2</v>
      </c>
      <c r="S36" s="293">
        <f t="shared" si="9"/>
        <v>-6.3419211164505995E-3</v>
      </c>
    </row>
    <row r="37" spans="1:19" x14ac:dyDescent="0.25">
      <c r="A37" s="206" t="s">
        <v>163</v>
      </c>
      <c r="B37" s="207">
        <v>23971</v>
      </c>
      <c r="C37" s="208">
        <v>18638</v>
      </c>
      <c r="D37" s="209">
        <f t="shared" si="0"/>
        <v>0.77752284009845229</v>
      </c>
      <c r="E37" s="210">
        <v>19231</v>
      </c>
      <c r="F37" s="208">
        <v>15087</v>
      </c>
      <c r="G37" s="211">
        <f t="shared" si="1"/>
        <v>0.78451458582497013</v>
      </c>
      <c r="H37" s="212">
        <f t="shared" si="2"/>
        <v>0.24647704227549272</v>
      </c>
      <c r="I37" s="212">
        <f t="shared" si="3"/>
        <v>0.23536819778617346</v>
      </c>
      <c r="J37" s="213">
        <f t="shared" si="4"/>
        <v>-6.9917457265178395E-3</v>
      </c>
      <c r="K37" s="214">
        <v>146771</v>
      </c>
      <c r="L37" s="208">
        <v>116622</v>
      </c>
      <c r="M37" s="209">
        <f t="shared" si="5"/>
        <v>0.79458476129480615</v>
      </c>
      <c r="N37" s="210">
        <v>133335</v>
      </c>
      <c r="O37" s="208">
        <v>103917</v>
      </c>
      <c r="P37" s="211">
        <f t="shared" si="6"/>
        <v>0.77936775790302626</v>
      </c>
      <c r="Q37" s="212">
        <f t="shared" si="7"/>
        <v>0.10076874039074513</v>
      </c>
      <c r="R37" s="212">
        <f t="shared" si="8"/>
        <v>0.12226103524928544</v>
      </c>
      <c r="S37" s="293">
        <f t="shared" si="9"/>
        <v>1.5217003391779893E-2</v>
      </c>
    </row>
    <row r="38" spans="1:19" x14ac:dyDescent="0.25">
      <c r="A38" s="206" t="s">
        <v>164</v>
      </c>
      <c r="B38" s="207">
        <v>21118</v>
      </c>
      <c r="C38" s="208">
        <v>16860</v>
      </c>
      <c r="D38" s="209">
        <f t="shared" si="0"/>
        <v>0.79837105786532814</v>
      </c>
      <c r="E38" s="210">
        <v>19542</v>
      </c>
      <c r="F38" s="208">
        <v>15596</v>
      </c>
      <c r="G38" s="211">
        <f t="shared" si="1"/>
        <v>0.79807593900317264</v>
      </c>
      <c r="H38" s="212">
        <f t="shared" si="2"/>
        <v>8.0646811994678158E-2</v>
      </c>
      <c r="I38" s="212">
        <f t="shared" si="3"/>
        <v>8.1046422159528175E-2</v>
      </c>
      <c r="J38" s="213">
        <f t="shared" si="4"/>
        <v>2.9511886215549676E-4</v>
      </c>
      <c r="K38" s="214">
        <v>138493</v>
      </c>
      <c r="L38" s="208">
        <v>110613</v>
      </c>
      <c r="M38" s="209">
        <f t="shared" si="5"/>
        <v>0.79869018650762136</v>
      </c>
      <c r="N38" s="210">
        <v>131186</v>
      </c>
      <c r="O38" s="208">
        <v>101542</v>
      </c>
      <c r="P38" s="211">
        <f t="shared" si="6"/>
        <v>0.77403076547802352</v>
      </c>
      <c r="Q38" s="212">
        <f t="shared" si="7"/>
        <v>5.5699541109569539E-2</v>
      </c>
      <c r="R38" s="212">
        <f t="shared" si="8"/>
        <v>8.9332492958578813E-2</v>
      </c>
      <c r="S38" s="293">
        <f t="shared" si="9"/>
        <v>2.4659421029597839E-2</v>
      </c>
    </row>
    <row r="39" spans="1:19" x14ac:dyDescent="0.25">
      <c r="A39" s="206" t="s">
        <v>168</v>
      </c>
      <c r="B39" s="207">
        <v>16999</v>
      </c>
      <c r="C39" s="208">
        <v>12932</v>
      </c>
      <c r="D39" s="209">
        <f t="shared" si="0"/>
        <v>0.76075063239014062</v>
      </c>
      <c r="E39" s="210">
        <v>12222</v>
      </c>
      <c r="F39" s="208">
        <v>10037</v>
      </c>
      <c r="G39" s="211">
        <f t="shared" si="1"/>
        <v>0.82122402225495006</v>
      </c>
      <c r="H39" s="212">
        <f t="shared" si="2"/>
        <v>0.39085256095565368</v>
      </c>
      <c r="I39" s="212">
        <f t="shared" si="3"/>
        <v>0.28843279864501348</v>
      </c>
      <c r="J39" s="213">
        <f t="shared" si="4"/>
        <v>-6.0473389864809435E-2</v>
      </c>
      <c r="K39" s="214">
        <v>95990</v>
      </c>
      <c r="L39" s="208">
        <v>75374</v>
      </c>
      <c r="M39" s="209">
        <f t="shared" si="5"/>
        <v>0.7852276278779039</v>
      </c>
      <c r="N39" s="210">
        <v>88609</v>
      </c>
      <c r="O39" s="208">
        <v>71329</v>
      </c>
      <c r="P39" s="211">
        <f t="shared" si="6"/>
        <v>0.80498594950851499</v>
      </c>
      <c r="Q39" s="212">
        <f t="shared" si="7"/>
        <v>8.3298536266067869E-2</v>
      </c>
      <c r="R39" s="212">
        <f t="shared" si="8"/>
        <v>5.6709052419072092E-2</v>
      </c>
      <c r="S39" s="293">
        <f t="shared" si="9"/>
        <v>-1.9758321630611086E-2</v>
      </c>
    </row>
    <row r="40" spans="1:19" x14ac:dyDescent="0.25">
      <c r="A40" s="206" t="s">
        <v>166</v>
      </c>
      <c r="B40" s="207">
        <v>16979</v>
      </c>
      <c r="C40" s="208">
        <v>14303</v>
      </c>
      <c r="D40" s="209">
        <f t="shared" si="0"/>
        <v>0.84239354496731256</v>
      </c>
      <c r="E40" s="210">
        <v>21566</v>
      </c>
      <c r="F40" s="208">
        <v>16812</v>
      </c>
      <c r="G40" s="211">
        <f t="shared" si="1"/>
        <v>0.77956041917833629</v>
      </c>
      <c r="H40" s="212">
        <f t="shared" si="2"/>
        <v>-0.21269591022906431</v>
      </c>
      <c r="I40" s="212">
        <f t="shared" si="3"/>
        <v>-0.14923863906733281</v>
      </c>
      <c r="J40" s="213">
        <f t="shared" si="4"/>
        <v>6.2833125788976263E-2</v>
      </c>
      <c r="K40" s="214">
        <v>131432</v>
      </c>
      <c r="L40" s="208">
        <v>104446</v>
      </c>
      <c r="M40" s="209">
        <f t="shared" si="5"/>
        <v>0.79467709538012055</v>
      </c>
      <c r="N40" s="210">
        <v>89084</v>
      </c>
      <c r="O40" s="208">
        <v>68572</v>
      </c>
      <c r="P40" s="211">
        <f t="shared" si="6"/>
        <v>0.76974540882762332</v>
      </c>
      <c r="Q40" s="212">
        <f t="shared" si="7"/>
        <v>0.47537155942705756</v>
      </c>
      <c r="R40" s="212">
        <f t="shared" si="8"/>
        <v>0.52315814034883035</v>
      </c>
      <c r="S40" s="293">
        <f t="shared" si="9"/>
        <v>2.4931686552497223E-2</v>
      </c>
    </row>
    <row r="41" spans="1:19" x14ac:dyDescent="0.25">
      <c r="A41" s="206" t="s">
        <v>173</v>
      </c>
      <c r="B41" s="207">
        <v>15234</v>
      </c>
      <c r="C41" s="208">
        <v>11994</v>
      </c>
      <c r="D41" s="209">
        <f t="shared" si="0"/>
        <v>0.78731784166994878</v>
      </c>
      <c r="E41" s="210">
        <v>10639</v>
      </c>
      <c r="F41" s="208">
        <v>9336</v>
      </c>
      <c r="G41" s="211">
        <f t="shared" si="1"/>
        <v>0.87752608327850357</v>
      </c>
      <c r="H41" s="212">
        <f t="shared" si="2"/>
        <v>0.43190149450136284</v>
      </c>
      <c r="I41" s="212">
        <f t="shared" si="3"/>
        <v>0.28470437017994854</v>
      </c>
      <c r="J41" s="213">
        <f t="shared" si="4"/>
        <v>-9.0208241608554784E-2</v>
      </c>
      <c r="K41" s="214">
        <v>84362</v>
      </c>
      <c r="L41" s="208">
        <v>66975</v>
      </c>
      <c r="M41" s="209">
        <f t="shared" si="5"/>
        <v>0.79390009720016119</v>
      </c>
      <c r="N41" s="210">
        <v>75160</v>
      </c>
      <c r="O41" s="208">
        <v>65101</v>
      </c>
      <c r="P41" s="211">
        <f t="shared" si="6"/>
        <v>0.86616551357104843</v>
      </c>
      <c r="Q41" s="212">
        <f t="shared" si="7"/>
        <v>0.12243214475785003</v>
      </c>
      <c r="R41" s="212">
        <f t="shared" si="8"/>
        <v>2.8786040152993131E-2</v>
      </c>
      <c r="S41" s="293">
        <f t="shared" si="9"/>
        <v>-7.2265416370887237E-2</v>
      </c>
    </row>
    <row r="42" spans="1:19" x14ac:dyDescent="0.25">
      <c r="A42" s="206" t="s">
        <v>167</v>
      </c>
      <c r="B42" s="207">
        <v>14622</v>
      </c>
      <c r="C42" s="208">
        <v>11182</v>
      </c>
      <c r="D42" s="209">
        <f t="shared" si="0"/>
        <v>0.7647380659280536</v>
      </c>
      <c r="E42" s="210">
        <v>11038</v>
      </c>
      <c r="F42" s="208">
        <v>9161</v>
      </c>
      <c r="G42" s="211">
        <f t="shared" si="1"/>
        <v>0.8299510780938576</v>
      </c>
      <c r="H42" s="212">
        <f t="shared" si="2"/>
        <v>0.32469650298967201</v>
      </c>
      <c r="I42" s="212">
        <f t="shared" si="3"/>
        <v>0.22060910380962784</v>
      </c>
      <c r="J42" s="213">
        <f t="shared" si="4"/>
        <v>-6.5213012165803996E-2</v>
      </c>
      <c r="K42" s="214">
        <v>89378</v>
      </c>
      <c r="L42" s="208">
        <v>63319</v>
      </c>
      <c r="M42" s="209">
        <f t="shared" si="5"/>
        <v>0.70844055584148224</v>
      </c>
      <c r="N42" s="210">
        <v>75759</v>
      </c>
      <c r="O42" s="208">
        <v>62656</v>
      </c>
      <c r="P42" s="211">
        <f t="shared" si="6"/>
        <v>0.82704365157935034</v>
      </c>
      <c r="Q42" s="212">
        <f t="shared" si="7"/>
        <v>0.17976742037249704</v>
      </c>
      <c r="R42" s="212">
        <f t="shared" si="8"/>
        <v>1.0581588355464744E-2</v>
      </c>
      <c r="S42" s="293">
        <f t="shared" si="9"/>
        <v>-0.11860309573786809</v>
      </c>
    </row>
    <row r="43" spans="1:19" x14ac:dyDescent="0.25">
      <c r="A43" s="206" t="s">
        <v>169</v>
      </c>
      <c r="B43" s="207">
        <v>14339</v>
      </c>
      <c r="C43" s="208">
        <v>10734</v>
      </c>
      <c r="D43" s="209">
        <f t="shared" si="0"/>
        <v>0.74858776762675217</v>
      </c>
      <c r="E43" s="210">
        <v>12678</v>
      </c>
      <c r="F43" s="208">
        <v>10832</v>
      </c>
      <c r="G43" s="211">
        <f t="shared" si="1"/>
        <v>0.85439343745070195</v>
      </c>
      <c r="H43" s="212">
        <f t="shared" si="2"/>
        <v>0.13101435557658947</v>
      </c>
      <c r="I43" s="212">
        <f t="shared" si="3"/>
        <v>-9.0472673559822692E-3</v>
      </c>
      <c r="J43" s="213">
        <f t="shared" si="4"/>
        <v>-0.10580566982394979</v>
      </c>
      <c r="K43" s="214">
        <v>95012</v>
      </c>
      <c r="L43" s="208">
        <v>74058</v>
      </c>
      <c r="M43" s="209">
        <f t="shared" si="5"/>
        <v>0.77945943670273232</v>
      </c>
      <c r="N43" s="210">
        <v>91739</v>
      </c>
      <c r="O43" s="208">
        <v>72903</v>
      </c>
      <c r="P43" s="211">
        <f t="shared" si="6"/>
        <v>0.79467838105930955</v>
      </c>
      <c r="Q43" s="212">
        <f t="shared" si="7"/>
        <v>3.567730191085583E-2</v>
      </c>
      <c r="R43" s="212">
        <f t="shared" si="8"/>
        <v>1.584296942512653E-2</v>
      </c>
      <c r="S43" s="293">
        <f t="shared" si="9"/>
        <v>-1.5218944356577224E-2</v>
      </c>
    </row>
    <row r="44" spans="1:19" x14ac:dyDescent="0.25">
      <c r="A44" s="206" t="s">
        <v>172</v>
      </c>
      <c r="B44" s="207">
        <v>12970</v>
      </c>
      <c r="C44" s="208">
        <v>10306</v>
      </c>
      <c r="D44" s="209">
        <f t="shared" si="0"/>
        <v>0.79460292983808789</v>
      </c>
      <c r="E44" s="210">
        <v>10122</v>
      </c>
      <c r="F44" s="208">
        <v>8051</v>
      </c>
      <c r="G44" s="211">
        <f t="shared" si="1"/>
        <v>0.79539616676546132</v>
      </c>
      <c r="H44" s="212">
        <f t="shared" si="2"/>
        <v>0.28136731871171716</v>
      </c>
      <c r="I44" s="212">
        <f t="shared" si="3"/>
        <v>0.28008942988448648</v>
      </c>
      <c r="J44" s="213">
        <f t="shared" si="4"/>
        <v>-7.9323692737343077E-4</v>
      </c>
      <c r="K44" s="214">
        <v>79409</v>
      </c>
      <c r="L44" s="208">
        <v>61830</v>
      </c>
      <c r="M44" s="209">
        <f t="shared" si="5"/>
        <v>0.77862710775856636</v>
      </c>
      <c r="N44" s="210">
        <v>69954</v>
      </c>
      <c r="O44" s="208">
        <v>53240</v>
      </c>
      <c r="P44" s="211">
        <f t="shared" si="6"/>
        <v>0.76107156131171916</v>
      </c>
      <c r="Q44" s="212">
        <f t="shared" si="7"/>
        <v>0.1351602481630787</v>
      </c>
      <c r="R44" s="212">
        <f t="shared" si="8"/>
        <v>0.16134485349361372</v>
      </c>
      <c r="S44" s="293">
        <f t="shared" si="9"/>
        <v>1.7555546446847203E-2</v>
      </c>
    </row>
    <row r="45" spans="1:19" x14ac:dyDescent="0.25">
      <c r="A45" s="206" t="s">
        <v>187</v>
      </c>
      <c r="B45" s="207">
        <v>12727</v>
      </c>
      <c r="C45" s="208">
        <v>11633</v>
      </c>
      <c r="D45" s="209">
        <f t="shared" si="0"/>
        <v>0.91404101516461067</v>
      </c>
      <c r="E45" s="210">
        <v>17730</v>
      </c>
      <c r="F45" s="208">
        <v>16635</v>
      </c>
      <c r="G45" s="211">
        <f t="shared" si="1"/>
        <v>0.93824027072758043</v>
      </c>
      <c r="H45" s="212">
        <f t="shared" si="2"/>
        <v>-0.28217710095882687</v>
      </c>
      <c r="I45" s="212">
        <f t="shared" si="3"/>
        <v>-0.30069131349564171</v>
      </c>
      <c r="J45" s="213">
        <f t="shared" si="4"/>
        <v>-2.4199255562969757E-2</v>
      </c>
      <c r="K45" s="214">
        <v>102129</v>
      </c>
      <c r="L45" s="208">
        <v>88436</v>
      </c>
      <c r="M45" s="209">
        <f t="shared" si="5"/>
        <v>0.86592446807468981</v>
      </c>
      <c r="N45" s="210">
        <v>72544</v>
      </c>
      <c r="O45" s="208">
        <v>60884</v>
      </c>
      <c r="P45" s="211">
        <f t="shared" si="6"/>
        <v>0.83926996029995593</v>
      </c>
      <c r="Q45" s="212">
        <f t="shared" si="7"/>
        <v>0.40782146007940012</v>
      </c>
      <c r="R45" s="212">
        <f t="shared" si="8"/>
        <v>0.45253268510610334</v>
      </c>
      <c r="S45" s="293">
        <f t="shared" si="9"/>
        <v>2.6654507774733882E-2</v>
      </c>
    </row>
    <row r="46" spans="1:19" x14ac:dyDescent="0.25">
      <c r="A46" s="206" t="s">
        <v>170</v>
      </c>
      <c r="B46" s="207">
        <v>12616</v>
      </c>
      <c r="C46" s="208">
        <v>10015</v>
      </c>
      <c r="D46" s="209">
        <f t="shared" si="0"/>
        <v>0.7938332276474318</v>
      </c>
      <c r="E46" s="210">
        <v>12187</v>
      </c>
      <c r="F46" s="208">
        <v>8623</v>
      </c>
      <c r="G46" s="211">
        <f t="shared" si="1"/>
        <v>0.70755723311725605</v>
      </c>
      <c r="H46" s="212">
        <f t="shared" si="2"/>
        <v>3.5201444161811812E-2</v>
      </c>
      <c r="I46" s="212">
        <f t="shared" si="3"/>
        <v>0.16142873709845751</v>
      </c>
      <c r="J46" s="213">
        <f t="shared" si="4"/>
        <v>8.6275994530175759E-2</v>
      </c>
      <c r="K46" s="214">
        <v>78385</v>
      </c>
      <c r="L46" s="208">
        <v>58859</v>
      </c>
      <c r="M46" s="209">
        <f t="shared" si="5"/>
        <v>0.75089621738853096</v>
      </c>
      <c r="N46" s="210">
        <v>78958</v>
      </c>
      <c r="O46" s="208">
        <v>58560</v>
      </c>
      <c r="P46" s="211">
        <f t="shared" si="6"/>
        <v>0.74166012310342211</v>
      </c>
      <c r="Q46" s="212">
        <f t="shared" si="7"/>
        <v>-7.2570227209401983E-3</v>
      </c>
      <c r="R46" s="212">
        <f t="shared" si="8"/>
        <v>5.1058743169398735E-3</v>
      </c>
      <c r="S46" s="293">
        <f t="shared" si="9"/>
        <v>9.2360942851088534E-3</v>
      </c>
    </row>
    <row r="47" spans="1:19" x14ac:dyDescent="0.25">
      <c r="A47" s="206" t="s">
        <v>171</v>
      </c>
      <c r="B47" s="207">
        <v>11550</v>
      </c>
      <c r="C47" s="208">
        <v>9499</v>
      </c>
      <c r="D47" s="209">
        <f t="shared" si="0"/>
        <v>0.82242424242424239</v>
      </c>
      <c r="E47" s="210">
        <v>9643</v>
      </c>
      <c r="F47" s="208">
        <v>8820</v>
      </c>
      <c r="G47" s="211">
        <f t="shared" si="1"/>
        <v>0.91465311625012968</v>
      </c>
      <c r="H47" s="212">
        <f t="shared" si="2"/>
        <v>0.1977600331846936</v>
      </c>
      <c r="I47" s="212">
        <f t="shared" si="3"/>
        <v>7.6984126984126933E-2</v>
      </c>
      <c r="J47" s="213">
        <f t="shared" si="4"/>
        <v>-9.2228873825887292E-2</v>
      </c>
      <c r="K47" s="214">
        <v>79682</v>
      </c>
      <c r="L47" s="208">
        <v>60333</v>
      </c>
      <c r="M47" s="209">
        <f t="shared" si="5"/>
        <v>0.7571722597324364</v>
      </c>
      <c r="N47" s="210">
        <v>64079</v>
      </c>
      <c r="O47" s="208">
        <v>51102</v>
      </c>
      <c r="P47" s="211">
        <f t="shared" si="6"/>
        <v>0.79748435524898953</v>
      </c>
      <c r="Q47" s="212">
        <f t="shared" si="7"/>
        <v>0.24349630924327781</v>
      </c>
      <c r="R47" s="212">
        <f t="shared" si="8"/>
        <v>0.18063872255489022</v>
      </c>
      <c r="S47" s="293">
        <f t="shared" si="9"/>
        <v>-4.0312095516553126E-2</v>
      </c>
    </row>
    <row r="48" spans="1:19" x14ac:dyDescent="0.25">
      <c r="A48" s="206" t="s">
        <v>175</v>
      </c>
      <c r="B48" s="207">
        <v>11528</v>
      </c>
      <c r="C48" s="208">
        <v>9161</v>
      </c>
      <c r="D48" s="209">
        <f t="shared" si="0"/>
        <v>0.79467383761276889</v>
      </c>
      <c r="E48" s="210">
        <v>0</v>
      </c>
      <c r="F48" s="208">
        <v>0</v>
      </c>
      <c r="G48" s="211" t="str">
        <f t="shared" si="1"/>
        <v/>
      </c>
      <c r="H48" s="212" t="str">
        <f t="shared" si="2"/>
        <v/>
      </c>
      <c r="I48" s="212" t="str">
        <f t="shared" si="3"/>
        <v/>
      </c>
      <c r="J48" s="213" t="str">
        <f t="shared" si="4"/>
        <v/>
      </c>
      <c r="K48" s="214">
        <v>65212</v>
      </c>
      <c r="L48" s="208">
        <v>52387</v>
      </c>
      <c r="M48" s="209">
        <f t="shared" si="5"/>
        <v>0.8033337422560265</v>
      </c>
      <c r="N48" s="210">
        <v>0</v>
      </c>
      <c r="O48" s="208">
        <v>0</v>
      </c>
      <c r="P48" s="211" t="str">
        <f t="shared" si="6"/>
        <v/>
      </c>
      <c r="Q48" s="212" t="str">
        <f t="shared" si="7"/>
        <v/>
      </c>
      <c r="R48" s="212" t="str">
        <f t="shared" si="8"/>
        <v/>
      </c>
      <c r="S48" s="293" t="str">
        <f t="shared" si="9"/>
        <v/>
      </c>
    </row>
    <row r="49" spans="1:19" x14ac:dyDescent="0.25">
      <c r="A49" s="206" t="s">
        <v>174</v>
      </c>
      <c r="B49" s="207">
        <v>11178</v>
      </c>
      <c r="C49" s="208">
        <v>9537</v>
      </c>
      <c r="D49" s="209">
        <f t="shared" si="0"/>
        <v>0.85319377348362857</v>
      </c>
      <c r="E49" s="210">
        <v>10454</v>
      </c>
      <c r="F49" s="208">
        <v>8771</v>
      </c>
      <c r="G49" s="211">
        <f t="shared" si="1"/>
        <v>0.83900899177348387</v>
      </c>
      <c r="H49" s="212">
        <f t="shared" si="2"/>
        <v>6.9255787258465595E-2</v>
      </c>
      <c r="I49" s="212">
        <f t="shared" si="3"/>
        <v>8.7333257325276525E-2</v>
      </c>
      <c r="J49" s="213">
        <f t="shared" si="4"/>
        <v>1.41847817101447E-2</v>
      </c>
      <c r="K49" s="214">
        <v>71438</v>
      </c>
      <c r="L49" s="208">
        <v>57178</v>
      </c>
      <c r="M49" s="209">
        <f t="shared" si="5"/>
        <v>0.80038634900193173</v>
      </c>
      <c r="N49" s="210">
        <v>70700</v>
      </c>
      <c r="O49" s="208">
        <v>55252</v>
      </c>
      <c r="P49" s="211">
        <f t="shared" si="6"/>
        <v>0.7814992927864215</v>
      </c>
      <c r="Q49" s="212">
        <f t="shared" si="7"/>
        <v>1.0438472418670353E-2</v>
      </c>
      <c r="R49" s="212">
        <f t="shared" si="8"/>
        <v>3.4858466661840337E-2</v>
      </c>
      <c r="S49" s="293">
        <f t="shared" si="9"/>
        <v>1.8887056215510234E-2</v>
      </c>
    </row>
    <row r="50" spans="1:19" x14ac:dyDescent="0.25">
      <c r="A50" s="206" t="s">
        <v>188</v>
      </c>
      <c r="B50" s="207">
        <v>9626</v>
      </c>
      <c r="C50" s="208">
        <v>8573</v>
      </c>
      <c r="D50" s="209">
        <f t="shared" si="0"/>
        <v>0.89060876792021604</v>
      </c>
      <c r="E50" s="210">
        <v>6898</v>
      </c>
      <c r="F50" s="208">
        <v>6291</v>
      </c>
      <c r="G50" s="211">
        <f t="shared" si="1"/>
        <v>0.91200347926935343</v>
      </c>
      <c r="H50" s="212">
        <f t="shared" si="2"/>
        <v>0.3954769498405335</v>
      </c>
      <c r="I50" s="212">
        <f t="shared" si="3"/>
        <v>0.36274042282625985</v>
      </c>
      <c r="J50" s="213">
        <f t="shared" si="4"/>
        <v>-2.1394711349137396E-2</v>
      </c>
      <c r="K50" s="214">
        <v>59957</v>
      </c>
      <c r="L50" s="208">
        <v>51116</v>
      </c>
      <c r="M50" s="209">
        <f t="shared" si="5"/>
        <v>0.85254432343179276</v>
      </c>
      <c r="N50" s="210">
        <v>51130</v>
      </c>
      <c r="O50" s="208">
        <v>43087</v>
      </c>
      <c r="P50" s="211">
        <f t="shared" si="6"/>
        <v>0.84269509094465089</v>
      </c>
      <c r="Q50" s="212">
        <f t="shared" si="7"/>
        <v>0.17263837277527871</v>
      </c>
      <c r="R50" s="212">
        <f t="shared" si="8"/>
        <v>0.18634390883561158</v>
      </c>
      <c r="S50" s="293">
        <f t="shared" si="9"/>
        <v>9.8492324871418679E-3</v>
      </c>
    </row>
    <row r="51" spans="1:19" x14ac:dyDescent="0.25">
      <c r="A51" s="206" t="s">
        <v>176</v>
      </c>
      <c r="B51" s="207">
        <v>8932</v>
      </c>
      <c r="C51" s="208">
        <v>7238</v>
      </c>
      <c r="D51" s="209">
        <f t="shared" si="0"/>
        <v>0.81034482758620685</v>
      </c>
      <c r="E51" s="210">
        <v>7470</v>
      </c>
      <c r="F51" s="208">
        <v>6537</v>
      </c>
      <c r="G51" s="211">
        <f t="shared" si="1"/>
        <v>0.87510040160642566</v>
      </c>
      <c r="H51" s="212">
        <f t="shared" si="2"/>
        <v>0.19571619812583663</v>
      </c>
      <c r="I51" s="212">
        <f t="shared" si="3"/>
        <v>0.10723573504665751</v>
      </c>
      <c r="J51" s="213">
        <f t="shared" si="4"/>
        <v>-6.4755574020218809E-2</v>
      </c>
      <c r="K51" s="214">
        <v>59547</v>
      </c>
      <c r="L51" s="208">
        <v>45487</v>
      </c>
      <c r="M51" s="209">
        <f t="shared" si="5"/>
        <v>0.76388399079718539</v>
      </c>
      <c r="N51" s="210">
        <v>64261</v>
      </c>
      <c r="O51" s="208">
        <v>48366</v>
      </c>
      <c r="P51" s="211">
        <f t="shared" si="6"/>
        <v>0.75264935186193804</v>
      </c>
      <c r="Q51" s="212">
        <f t="shared" si="7"/>
        <v>-7.3357090614836418E-2</v>
      </c>
      <c r="R51" s="212">
        <f t="shared" si="8"/>
        <v>-5.9525286358185547E-2</v>
      </c>
      <c r="S51" s="293">
        <f t="shared" si="9"/>
        <v>1.1234638935247343E-2</v>
      </c>
    </row>
    <row r="52" spans="1:19" x14ac:dyDescent="0.25">
      <c r="A52" s="206" t="s">
        <v>177</v>
      </c>
      <c r="B52" s="207">
        <v>8438</v>
      </c>
      <c r="C52" s="208">
        <v>5882</v>
      </c>
      <c r="D52" s="209">
        <f t="shared" si="0"/>
        <v>0.69708461720786918</v>
      </c>
      <c r="E52" s="210">
        <v>7033</v>
      </c>
      <c r="F52" s="208">
        <v>4550</v>
      </c>
      <c r="G52" s="211">
        <f t="shared" si="1"/>
        <v>0.64695009242144175</v>
      </c>
      <c r="H52" s="212">
        <f t="shared" si="2"/>
        <v>0.19977250106640132</v>
      </c>
      <c r="I52" s="212">
        <f t="shared" si="3"/>
        <v>0.29274725274725277</v>
      </c>
      <c r="J52" s="213">
        <f t="shared" si="4"/>
        <v>5.0134524786427437E-2</v>
      </c>
      <c r="K52" s="214">
        <v>53960</v>
      </c>
      <c r="L52" s="208">
        <v>35953</v>
      </c>
      <c r="M52" s="209">
        <f t="shared" si="5"/>
        <v>0.66628984432913274</v>
      </c>
      <c r="N52" s="210">
        <v>43540</v>
      </c>
      <c r="O52" s="208">
        <v>30286</v>
      </c>
      <c r="P52" s="211">
        <f t="shared" si="6"/>
        <v>0.69559026182820394</v>
      </c>
      <c r="Q52" s="212">
        <f t="shared" si="7"/>
        <v>0.23932016536518153</v>
      </c>
      <c r="R52" s="212">
        <f t="shared" si="8"/>
        <v>0.18711615928151626</v>
      </c>
      <c r="S52" s="293">
        <f t="shared" si="9"/>
        <v>-2.9300417499071196E-2</v>
      </c>
    </row>
    <row r="53" spans="1:19" x14ac:dyDescent="0.25">
      <c r="A53" s="206" t="s">
        <v>178</v>
      </c>
      <c r="B53" s="207">
        <v>8296</v>
      </c>
      <c r="C53" s="208">
        <v>6561</v>
      </c>
      <c r="D53" s="209">
        <f t="shared" si="0"/>
        <v>0.79086306653809069</v>
      </c>
      <c r="E53" s="210">
        <v>3912</v>
      </c>
      <c r="F53" s="208">
        <v>3313</v>
      </c>
      <c r="G53" s="211">
        <f t="shared" si="1"/>
        <v>0.84688139059304701</v>
      </c>
      <c r="H53" s="212">
        <f t="shared" si="2"/>
        <v>1.1206543967280163</v>
      </c>
      <c r="I53" s="212">
        <f t="shared" si="3"/>
        <v>0.98038031995170538</v>
      </c>
      <c r="J53" s="213">
        <f t="shared" si="4"/>
        <v>-5.6018324054956325E-2</v>
      </c>
      <c r="K53" s="214">
        <v>36651</v>
      </c>
      <c r="L53" s="208">
        <v>28559</v>
      </c>
      <c r="M53" s="209">
        <f t="shared" si="5"/>
        <v>0.77921475539548712</v>
      </c>
      <c r="N53" s="210">
        <v>27406</v>
      </c>
      <c r="O53" s="208">
        <v>23106</v>
      </c>
      <c r="P53" s="211">
        <f t="shared" si="6"/>
        <v>0.84310005108370434</v>
      </c>
      <c r="Q53" s="212">
        <f t="shared" si="7"/>
        <v>0.33733489017003571</v>
      </c>
      <c r="R53" s="212">
        <f t="shared" si="8"/>
        <v>0.23599930753916731</v>
      </c>
      <c r="S53" s="293">
        <f t="shared" si="9"/>
        <v>-6.3885295688217214E-2</v>
      </c>
    </row>
    <row r="54" spans="1:19" x14ac:dyDescent="0.25">
      <c r="A54" s="206" t="s">
        <v>179</v>
      </c>
      <c r="B54" s="207">
        <v>7924</v>
      </c>
      <c r="C54" s="208">
        <v>6615</v>
      </c>
      <c r="D54" s="209">
        <f t="shared" si="0"/>
        <v>0.8348056537102474</v>
      </c>
      <c r="E54" s="210">
        <v>4346</v>
      </c>
      <c r="F54" s="208">
        <v>3928</v>
      </c>
      <c r="G54" s="211">
        <f t="shared" si="1"/>
        <v>0.90381960423377816</v>
      </c>
      <c r="H54" s="212">
        <f t="shared" si="2"/>
        <v>0.82328578002761166</v>
      </c>
      <c r="I54" s="212">
        <f t="shared" si="3"/>
        <v>0.68406313645621175</v>
      </c>
      <c r="J54" s="213">
        <f t="shared" si="4"/>
        <v>-6.9013950523530765E-2</v>
      </c>
      <c r="K54" s="214">
        <v>51523</v>
      </c>
      <c r="L54" s="208">
        <v>41757</v>
      </c>
      <c r="M54" s="209">
        <f t="shared" si="5"/>
        <v>0.81045358383634492</v>
      </c>
      <c r="N54" s="210">
        <v>28230</v>
      </c>
      <c r="O54" s="208">
        <v>24530</v>
      </c>
      <c r="P54" s="211">
        <f t="shared" si="6"/>
        <v>0.86893375841303577</v>
      </c>
      <c r="Q54" s="212">
        <f t="shared" si="7"/>
        <v>0.82511512575274537</v>
      </c>
      <c r="R54" s="212">
        <f t="shared" si="8"/>
        <v>0.70228291887484717</v>
      </c>
      <c r="S54" s="293">
        <f t="shared" si="9"/>
        <v>-5.8480174576690858E-2</v>
      </c>
    </row>
    <row r="55" spans="1:19" x14ac:dyDescent="0.25">
      <c r="A55" s="206" t="s">
        <v>189</v>
      </c>
      <c r="B55" s="207">
        <v>7449</v>
      </c>
      <c r="C55" s="208">
        <v>5719</v>
      </c>
      <c r="D55" s="209">
        <f t="shared" si="0"/>
        <v>0.76775406094777821</v>
      </c>
      <c r="E55" s="210">
        <v>7166</v>
      </c>
      <c r="F55" s="208">
        <v>5750</v>
      </c>
      <c r="G55" s="211">
        <f t="shared" si="1"/>
        <v>0.80240022327658389</v>
      </c>
      <c r="H55" s="212">
        <f t="shared" si="2"/>
        <v>3.9492045771699624E-2</v>
      </c>
      <c r="I55" s="212">
        <f t="shared" si="3"/>
        <v>-5.3913043478260869E-3</v>
      </c>
      <c r="J55" s="213">
        <f t="shared" si="4"/>
        <v>-3.4646162328805685E-2</v>
      </c>
      <c r="K55" s="214">
        <v>50789</v>
      </c>
      <c r="L55" s="208">
        <v>34131</v>
      </c>
      <c r="M55" s="209">
        <f t="shared" si="5"/>
        <v>0.67201559392781907</v>
      </c>
      <c r="N55" s="210">
        <v>7166</v>
      </c>
      <c r="O55" s="208">
        <v>5750</v>
      </c>
      <c r="P55" s="211">
        <f t="shared" si="6"/>
        <v>0.80240022327658389</v>
      </c>
      <c r="Q55" s="212">
        <f t="shared" si="7"/>
        <v>6.0874965113033772</v>
      </c>
      <c r="R55" s="212">
        <f t="shared" si="8"/>
        <v>4.9358260869565216</v>
      </c>
      <c r="S55" s="293">
        <f t="shared" si="9"/>
        <v>-0.13038462934876482</v>
      </c>
    </row>
    <row r="56" spans="1:19" x14ac:dyDescent="0.25">
      <c r="A56" s="206" t="s">
        <v>190</v>
      </c>
      <c r="B56" s="207">
        <v>7444</v>
      </c>
      <c r="C56" s="208">
        <v>5003</v>
      </c>
      <c r="D56" s="209">
        <f t="shared" si="0"/>
        <v>0.67208490059108006</v>
      </c>
      <c r="E56" s="210">
        <v>7018</v>
      </c>
      <c r="F56" s="208">
        <v>4220</v>
      </c>
      <c r="G56" s="211">
        <f t="shared" si="1"/>
        <v>0.60131091479053866</v>
      </c>
      <c r="H56" s="212">
        <f t="shared" si="2"/>
        <v>6.0701054431461898E-2</v>
      </c>
      <c r="I56" s="212">
        <f t="shared" si="3"/>
        <v>0.18554502369668247</v>
      </c>
      <c r="J56" s="213">
        <f t="shared" si="4"/>
        <v>7.0773985800541395E-2</v>
      </c>
      <c r="K56" s="214">
        <v>48248</v>
      </c>
      <c r="L56" s="208">
        <v>30845</v>
      </c>
      <c r="M56" s="209">
        <f t="shared" si="5"/>
        <v>0.6393011109268778</v>
      </c>
      <c r="N56" s="210">
        <v>44420</v>
      </c>
      <c r="O56" s="208">
        <v>28666</v>
      </c>
      <c r="P56" s="211">
        <f t="shared" si="6"/>
        <v>0.64533993696533098</v>
      </c>
      <c r="Q56" s="212">
        <f t="shared" si="7"/>
        <v>8.6177397568662828E-2</v>
      </c>
      <c r="R56" s="212">
        <f t="shared" si="8"/>
        <v>7.6013395660364136E-2</v>
      </c>
      <c r="S56" s="293">
        <f t="shared" si="9"/>
        <v>-6.0388260384531822E-3</v>
      </c>
    </row>
    <row r="57" spans="1:19" x14ac:dyDescent="0.25">
      <c r="A57" s="206" t="s">
        <v>180</v>
      </c>
      <c r="B57" s="207">
        <v>7250</v>
      </c>
      <c r="C57" s="208">
        <v>5387</v>
      </c>
      <c r="D57" s="209">
        <f t="shared" si="0"/>
        <v>0.74303448275862072</v>
      </c>
      <c r="E57" s="210">
        <v>4808</v>
      </c>
      <c r="F57" s="208">
        <v>3615</v>
      </c>
      <c r="G57" s="211">
        <f t="shared" si="1"/>
        <v>0.75187188019966722</v>
      </c>
      <c r="H57" s="212">
        <f t="shared" si="2"/>
        <v>0.50790349417637271</v>
      </c>
      <c r="I57" s="212">
        <f t="shared" si="3"/>
        <v>0.49017980636237901</v>
      </c>
      <c r="J57" s="213">
        <f t="shared" si="4"/>
        <v>-8.8373974410465017E-3</v>
      </c>
      <c r="K57" s="214">
        <v>37382</v>
      </c>
      <c r="L57" s="208">
        <v>27193</v>
      </c>
      <c r="M57" s="209">
        <f t="shared" si="5"/>
        <v>0.72743566422342298</v>
      </c>
      <c r="N57" s="210">
        <v>33581</v>
      </c>
      <c r="O57" s="208">
        <v>24030</v>
      </c>
      <c r="P57" s="211">
        <f t="shared" si="6"/>
        <v>0.71558321669991964</v>
      </c>
      <c r="Q57" s="212">
        <f t="shared" si="7"/>
        <v>0.11318900568774004</v>
      </c>
      <c r="R57" s="212">
        <f t="shared" si="8"/>
        <v>0.13162713275072835</v>
      </c>
      <c r="S57" s="293">
        <f t="shared" si="9"/>
        <v>1.185244752350334E-2</v>
      </c>
    </row>
    <row r="58" spans="1:19" x14ac:dyDescent="0.25">
      <c r="A58" s="206" t="s">
        <v>191</v>
      </c>
      <c r="B58" s="207">
        <v>6237</v>
      </c>
      <c r="C58" s="208">
        <v>4439</v>
      </c>
      <c r="D58" s="209">
        <f t="shared" si="0"/>
        <v>0.71172037838704505</v>
      </c>
      <c r="E58" s="210">
        <v>6861</v>
      </c>
      <c r="F58" s="208">
        <v>5010</v>
      </c>
      <c r="G58" s="211">
        <f t="shared" si="1"/>
        <v>0.73021425448185395</v>
      </c>
      <c r="H58" s="212">
        <f t="shared" si="2"/>
        <v>-9.0948841276781822E-2</v>
      </c>
      <c r="I58" s="212">
        <f t="shared" si="3"/>
        <v>-0.11397205588822357</v>
      </c>
      <c r="J58" s="213">
        <f t="shared" si="4"/>
        <v>-1.8493876094808903E-2</v>
      </c>
      <c r="K58" s="214">
        <v>42961</v>
      </c>
      <c r="L58" s="208">
        <v>30033</v>
      </c>
      <c r="M58" s="209">
        <f t="shared" si="5"/>
        <v>0.69907590605432834</v>
      </c>
      <c r="N58" s="210">
        <v>25623</v>
      </c>
      <c r="O58" s="208">
        <v>17331</v>
      </c>
      <c r="P58" s="211">
        <f t="shared" si="6"/>
        <v>0.67638449830230651</v>
      </c>
      <c r="Q58" s="212">
        <f t="shared" si="7"/>
        <v>0.6766576903563204</v>
      </c>
      <c r="R58" s="212">
        <f t="shared" si="8"/>
        <v>0.73290635277825866</v>
      </c>
      <c r="S58" s="293">
        <f t="shared" si="9"/>
        <v>2.269140775202183E-2</v>
      </c>
    </row>
    <row r="59" spans="1:19" x14ac:dyDescent="0.25">
      <c r="A59" s="206" t="s">
        <v>181</v>
      </c>
      <c r="B59" s="207">
        <v>6194</v>
      </c>
      <c r="C59" s="208">
        <v>5759</v>
      </c>
      <c r="D59" s="209">
        <f t="shared" si="0"/>
        <v>0.9297707458831127</v>
      </c>
      <c r="E59" s="210">
        <v>4370</v>
      </c>
      <c r="F59" s="208">
        <v>3969</v>
      </c>
      <c r="G59" s="211">
        <f t="shared" si="1"/>
        <v>0.90823798627002283</v>
      </c>
      <c r="H59" s="212">
        <f t="shared" si="2"/>
        <v>0.41739130434782612</v>
      </c>
      <c r="I59" s="212">
        <f t="shared" si="3"/>
        <v>0.4509952128999748</v>
      </c>
      <c r="J59" s="213">
        <f t="shared" si="4"/>
        <v>2.1532759613089869E-2</v>
      </c>
      <c r="K59" s="214">
        <v>44136</v>
      </c>
      <c r="L59" s="208">
        <v>37193</v>
      </c>
      <c r="M59" s="209">
        <f t="shared" si="5"/>
        <v>0.84269077397136127</v>
      </c>
      <c r="N59" s="210">
        <v>31776</v>
      </c>
      <c r="O59" s="208">
        <v>27261</v>
      </c>
      <c r="P59" s="211">
        <f t="shared" si="6"/>
        <v>0.85791163141993954</v>
      </c>
      <c r="Q59" s="212">
        <f t="shared" si="7"/>
        <v>0.38897280966767367</v>
      </c>
      <c r="R59" s="212">
        <f t="shared" si="8"/>
        <v>0.36432999523128284</v>
      </c>
      <c r="S59" s="293">
        <f t="shared" si="9"/>
        <v>-1.5220857448578262E-2</v>
      </c>
    </row>
    <row r="60" spans="1:19" x14ac:dyDescent="0.25">
      <c r="A60" s="206" t="s">
        <v>182</v>
      </c>
      <c r="B60" s="207">
        <v>5442</v>
      </c>
      <c r="C60" s="208">
        <v>3915</v>
      </c>
      <c r="D60" s="209">
        <f t="shared" si="0"/>
        <v>0.71940463065049609</v>
      </c>
      <c r="E60" s="210">
        <v>3703</v>
      </c>
      <c r="F60" s="208">
        <v>2678</v>
      </c>
      <c r="G60" s="211">
        <f t="shared" si="1"/>
        <v>0.72319740750742645</v>
      </c>
      <c r="H60" s="212">
        <f t="shared" si="2"/>
        <v>0.46961922765325403</v>
      </c>
      <c r="I60" s="212">
        <f t="shared" si="3"/>
        <v>0.46191187453323379</v>
      </c>
      <c r="J60" s="213">
        <f t="shared" si="4"/>
        <v>-3.7927768569303577E-3</v>
      </c>
      <c r="K60" s="214">
        <v>27732</v>
      </c>
      <c r="L60" s="208">
        <v>19905</v>
      </c>
      <c r="M60" s="209">
        <f t="shared" si="5"/>
        <v>0.71776287321505838</v>
      </c>
      <c r="N60" s="210">
        <v>26015</v>
      </c>
      <c r="O60" s="208">
        <v>18149</v>
      </c>
      <c r="P60" s="211">
        <f t="shared" si="6"/>
        <v>0.69763597924274456</v>
      </c>
      <c r="Q60" s="212">
        <f t="shared" si="7"/>
        <v>6.6000384393618994E-2</v>
      </c>
      <c r="R60" s="212">
        <f t="shared" si="8"/>
        <v>9.6754642129042834E-2</v>
      </c>
      <c r="S60" s="293">
        <f t="shared" si="9"/>
        <v>2.012689397231382E-2</v>
      </c>
    </row>
    <row r="61" spans="1:19" x14ac:dyDescent="0.25">
      <c r="A61" s="206" t="s">
        <v>192</v>
      </c>
      <c r="B61" s="207">
        <v>5200</v>
      </c>
      <c r="C61" s="208">
        <v>3886</v>
      </c>
      <c r="D61" s="209">
        <f t="shared" si="0"/>
        <v>0.74730769230769234</v>
      </c>
      <c r="E61" s="210">
        <v>0</v>
      </c>
      <c r="F61" s="208">
        <v>0</v>
      </c>
      <c r="G61" s="211" t="str">
        <f t="shared" si="1"/>
        <v/>
      </c>
      <c r="H61" s="212" t="str">
        <f t="shared" si="2"/>
        <v/>
      </c>
      <c r="I61" s="212" t="str">
        <f t="shared" si="3"/>
        <v/>
      </c>
      <c r="J61" s="213" t="str">
        <f t="shared" si="4"/>
        <v/>
      </c>
      <c r="K61" s="214">
        <v>40412</v>
      </c>
      <c r="L61" s="208">
        <v>28426</v>
      </c>
      <c r="M61" s="209">
        <f t="shared" si="5"/>
        <v>0.70340492922894193</v>
      </c>
      <c r="N61" s="210">
        <v>0</v>
      </c>
      <c r="O61" s="208">
        <v>0</v>
      </c>
      <c r="P61" s="211" t="str">
        <f t="shared" si="6"/>
        <v/>
      </c>
      <c r="Q61" s="212" t="str">
        <f t="shared" si="7"/>
        <v/>
      </c>
      <c r="R61" s="212" t="str">
        <f t="shared" si="8"/>
        <v/>
      </c>
      <c r="S61" s="293" t="str">
        <f t="shared" si="9"/>
        <v/>
      </c>
    </row>
    <row r="62" spans="1:19" x14ac:dyDescent="0.25">
      <c r="A62" s="206" t="s">
        <v>193</v>
      </c>
      <c r="B62" s="207">
        <v>5182</v>
      </c>
      <c r="C62" s="208">
        <v>3189</v>
      </c>
      <c r="D62" s="209">
        <f t="shared" si="0"/>
        <v>0.61539945966808185</v>
      </c>
      <c r="E62" s="210">
        <v>2910</v>
      </c>
      <c r="F62" s="208">
        <v>1884</v>
      </c>
      <c r="G62" s="211">
        <f t="shared" si="1"/>
        <v>0.64742268041237117</v>
      </c>
      <c r="H62" s="212">
        <f t="shared" si="2"/>
        <v>0.78075601374570436</v>
      </c>
      <c r="I62" s="212">
        <f t="shared" si="3"/>
        <v>0.6926751592356688</v>
      </c>
      <c r="J62" s="213">
        <f t="shared" si="4"/>
        <v>-3.2023220744289316E-2</v>
      </c>
      <c r="K62" s="214">
        <v>32619</v>
      </c>
      <c r="L62" s="208">
        <v>19252</v>
      </c>
      <c r="M62" s="209">
        <f t="shared" si="5"/>
        <v>0.59020816088782613</v>
      </c>
      <c r="N62" s="210">
        <v>20338</v>
      </c>
      <c r="O62" s="208">
        <v>12020</v>
      </c>
      <c r="P62" s="211">
        <f t="shared" si="6"/>
        <v>0.59101189890844719</v>
      </c>
      <c r="Q62" s="212">
        <f t="shared" si="7"/>
        <v>0.60384501917592681</v>
      </c>
      <c r="R62" s="212">
        <f t="shared" si="8"/>
        <v>0.6016638935108154</v>
      </c>
      <c r="S62" s="293">
        <f t="shared" si="9"/>
        <v>-8.037380206210587E-4</v>
      </c>
    </row>
    <row r="63" spans="1:19" x14ac:dyDescent="0.25">
      <c r="A63" s="206" t="s">
        <v>317</v>
      </c>
      <c r="B63" s="207">
        <v>5125</v>
      </c>
      <c r="C63" s="208">
        <v>3513</v>
      </c>
      <c r="D63" s="209">
        <f t="shared" si="0"/>
        <v>0.6854634146341464</v>
      </c>
      <c r="E63" s="210">
        <v>1988</v>
      </c>
      <c r="F63" s="208">
        <v>1566</v>
      </c>
      <c r="G63" s="211">
        <f t="shared" si="1"/>
        <v>0.78772635814889336</v>
      </c>
      <c r="H63" s="212">
        <f t="shared" si="2"/>
        <v>1.5779678068410461</v>
      </c>
      <c r="I63" s="212">
        <f t="shared" si="3"/>
        <v>1.2432950191570882</v>
      </c>
      <c r="J63" s="213">
        <f t="shared" si="4"/>
        <v>-0.10226294351474696</v>
      </c>
      <c r="K63" s="214">
        <v>34653</v>
      </c>
      <c r="L63" s="208">
        <v>23688</v>
      </c>
      <c r="M63" s="209">
        <f t="shared" si="5"/>
        <v>0.68357717946498142</v>
      </c>
      <c r="N63" s="210">
        <v>17262</v>
      </c>
      <c r="O63" s="208">
        <v>12121</v>
      </c>
      <c r="P63" s="211">
        <f t="shared" si="6"/>
        <v>0.70217819487892486</v>
      </c>
      <c r="Q63" s="212">
        <f t="shared" si="7"/>
        <v>1.0074730622175876</v>
      </c>
      <c r="R63" s="212">
        <f t="shared" si="8"/>
        <v>0.95429420014850264</v>
      </c>
      <c r="S63" s="293">
        <f t="shared" si="9"/>
        <v>-1.8601015413943434E-2</v>
      </c>
    </row>
    <row r="64" spans="1:19" x14ac:dyDescent="0.25">
      <c r="A64" s="206" t="s">
        <v>318</v>
      </c>
      <c r="B64" s="207">
        <v>5112</v>
      </c>
      <c r="C64" s="208">
        <v>4388</v>
      </c>
      <c r="D64" s="209">
        <f t="shared" si="0"/>
        <v>0.85837245696400621</v>
      </c>
      <c r="E64" s="210">
        <v>5112</v>
      </c>
      <c r="F64" s="208">
        <v>4025</v>
      </c>
      <c r="G64" s="211">
        <f t="shared" si="1"/>
        <v>0.78736306729264471</v>
      </c>
      <c r="H64" s="212">
        <f t="shared" si="2"/>
        <v>0</v>
      </c>
      <c r="I64" s="212">
        <f t="shared" si="3"/>
        <v>9.018633540372667E-2</v>
      </c>
      <c r="J64" s="213">
        <f t="shared" si="4"/>
        <v>7.10093896713615E-2</v>
      </c>
      <c r="K64" s="214">
        <v>34254</v>
      </c>
      <c r="L64" s="208">
        <v>28243</v>
      </c>
      <c r="M64" s="209">
        <f t="shared" si="5"/>
        <v>0.82451684474805864</v>
      </c>
      <c r="N64" s="210">
        <v>33228</v>
      </c>
      <c r="O64" s="208">
        <v>25780</v>
      </c>
      <c r="P64" s="211">
        <f t="shared" si="6"/>
        <v>0.77585169134464904</v>
      </c>
      <c r="Q64" s="212">
        <f t="shared" si="7"/>
        <v>3.0877573131094183E-2</v>
      </c>
      <c r="R64" s="212">
        <f t="shared" si="8"/>
        <v>9.5539177657098628E-2</v>
      </c>
      <c r="S64" s="293">
        <f t="shared" si="9"/>
        <v>4.86651534034096E-2</v>
      </c>
    </row>
    <row r="65" spans="1:19" x14ac:dyDescent="0.25">
      <c r="A65" s="206" t="s">
        <v>319</v>
      </c>
      <c r="B65" s="207">
        <v>4720</v>
      </c>
      <c r="C65" s="208">
        <v>3971</v>
      </c>
      <c r="D65" s="209">
        <f t="shared" si="0"/>
        <v>0.84131355932203389</v>
      </c>
      <c r="E65" s="210">
        <v>3642</v>
      </c>
      <c r="F65" s="208">
        <v>3017</v>
      </c>
      <c r="G65" s="211">
        <f t="shared" si="1"/>
        <v>0.828390993959363</v>
      </c>
      <c r="H65" s="212">
        <f t="shared" si="2"/>
        <v>0.29599121361889069</v>
      </c>
      <c r="I65" s="212">
        <f t="shared" si="3"/>
        <v>0.31620815379516065</v>
      </c>
      <c r="J65" s="213">
        <f t="shared" si="4"/>
        <v>1.292256536267089E-2</v>
      </c>
      <c r="K65" s="214">
        <v>28868</v>
      </c>
      <c r="L65" s="208">
        <v>23100</v>
      </c>
      <c r="M65" s="209">
        <f t="shared" si="5"/>
        <v>0.80019398642095052</v>
      </c>
      <c r="N65" s="210">
        <v>22366</v>
      </c>
      <c r="O65" s="208">
        <v>16854</v>
      </c>
      <c r="P65" s="211">
        <f t="shared" si="6"/>
        <v>0.75355450236966826</v>
      </c>
      <c r="Q65" s="212">
        <f t="shared" si="7"/>
        <v>0.29070911204506844</v>
      </c>
      <c r="R65" s="212">
        <f t="shared" si="8"/>
        <v>0.37059451762192941</v>
      </c>
      <c r="S65" s="293">
        <f t="shared" si="9"/>
        <v>4.6639484051282265E-2</v>
      </c>
    </row>
    <row r="66" spans="1:19" x14ac:dyDescent="0.25">
      <c r="A66" s="206" t="s">
        <v>320</v>
      </c>
      <c r="B66" s="207">
        <v>4500</v>
      </c>
      <c r="C66" s="208">
        <v>4096</v>
      </c>
      <c r="D66" s="209">
        <f t="shared" si="0"/>
        <v>0.91022222222222227</v>
      </c>
      <c r="E66" s="210">
        <v>0</v>
      </c>
      <c r="F66" s="208">
        <v>0</v>
      </c>
      <c r="G66" s="211" t="str">
        <f t="shared" si="1"/>
        <v/>
      </c>
      <c r="H66" s="212" t="str">
        <f t="shared" si="2"/>
        <v/>
      </c>
      <c r="I66" s="212" t="str">
        <f t="shared" si="3"/>
        <v/>
      </c>
      <c r="J66" s="213" t="str">
        <f t="shared" si="4"/>
        <v/>
      </c>
      <c r="K66" s="214">
        <v>13500</v>
      </c>
      <c r="L66" s="208">
        <v>11716</v>
      </c>
      <c r="M66" s="209">
        <f t="shared" si="5"/>
        <v>0.86785185185185187</v>
      </c>
      <c r="N66" s="210">
        <v>0</v>
      </c>
      <c r="O66" s="208">
        <v>0</v>
      </c>
      <c r="P66" s="211" t="str">
        <f t="shared" si="6"/>
        <v/>
      </c>
      <c r="Q66" s="212" t="str">
        <f t="shared" si="7"/>
        <v/>
      </c>
      <c r="R66" s="212" t="str">
        <f t="shared" si="8"/>
        <v/>
      </c>
      <c r="S66" s="293" t="str">
        <f t="shared" si="9"/>
        <v/>
      </c>
    </row>
    <row r="67" spans="1:19" x14ac:dyDescent="0.25">
      <c r="A67" s="206" t="s">
        <v>321</v>
      </c>
      <c r="B67" s="207">
        <v>4210</v>
      </c>
      <c r="C67" s="208">
        <v>2292</v>
      </c>
      <c r="D67" s="209">
        <f t="shared" si="0"/>
        <v>0.54441805225653206</v>
      </c>
      <c r="E67" s="210">
        <v>2490</v>
      </c>
      <c r="F67" s="208">
        <v>1360</v>
      </c>
      <c r="G67" s="211">
        <f t="shared" si="1"/>
        <v>0.54618473895582331</v>
      </c>
      <c r="H67" s="212">
        <f t="shared" si="2"/>
        <v>0.69076305220883527</v>
      </c>
      <c r="I67" s="212">
        <f t="shared" si="3"/>
        <v>0.68529411764705883</v>
      </c>
      <c r="J67" s="213">
        <f t="shared" si="4"/>
        <v>-1.7666866992912533E-3</v>
      </c>
      <c r="K67" s="214">
        <v>25088</v>
      </c>
      <c r="L67" s="208">
        <v>12679</v>
      </c>
      <c r="M67" s="209">
        <f t="shared" si="5"/>
        <v>0.50538105867346939</v>
      </c>
      <c r="N67" s="210">
        <v>15630</v>
      </c>
      <c r="O67" s="208">
        <v>8905</v>
      </c>
      <c r="P67" s="211">
        <f t="shared" si="6"/>
        <v>0.56973768394113888</v>
      </c>
      <c r="Q67" s="212">
        <f t="shared" si="7"/>
        <v>0.60511836212412029</v>
      </c>
      <c r="R67" s="212">
        <f t="shared" si="8"/>
        <v>0.42380685008422225</v>
      </c>
      <c r="S67" s="293">
        <f t="shared" si="9"/>
        <v>-6.4356625267669498E-2</v>
      </c>
    </row>
    <row r="68" spans="1:19" x14ac:dyDescent="0.25">
      <c r="A68" s="206" t="s">
        <v>322</v>
      </c>
      <c r="B68" s="207">
        <v>4028</v>
      </c>
      <c r="C68" s="208">
        <v>2758</v>
      </c>
      <c r="D68" s="209">
        <f t="shared" si="0"/>
        <v>0.68470705064548165</v>
      </c>
      <c r="E68" s="210">
        <v>3693</v>
      </c>
      <c r="F68" s="208">
        <v>2094</v>
      </c>
      <c r="G68" s="211">
        <f t="shared" si="1"/>
        <v>0.56701868399675059</v>
      </c>
      <c r="H68" s="212">
        <f t="shared" si="2"/>
        <v>9.0712158137016052E-2</v>
      </c>
      <c r="I68" s="212">
        <f t="shared" si="3"/>
        <v>0.31709646609360087</v>
      </c>
      <c r="J68" s="213">
        <f t="shared" si="4"/>
        <v>0.11768836664873106</v>
      </c>
      <c r="K68" s="214">
        <v>25604</v>
      </c>
      <c r="L68" s="208">
        <v>16754</v>
      </c>
      <c r="M68" s="209">
        <f t="shared" si="5"/>
        <v>0.65435088267458208</v>
      </c>
      <c r="N68" s="210">
        <v>24669</v>
      </c>
      <c r="O68" s="208">
        <v>14288</v>
      </c>
      <c r="P68" s="211">
        <f t="shared" si="6"/>
        <v>0.57918845514613482</v>
      </c>
      <c r="Q68" s="212">
        <f t="shared" si="7"/>
        <v>3.7901820098098726E-2</v>
      </c>
      <c r="R68" s="212">
        <f t="shared" si="8"/>
        <v>0.17259238521836506</v>
      </c>
      <c r="S68" s="293">
        <f t="shared" si="9"/>
        <v>7.5162427528447262E-2</v>
      </c>
    </row>
    <row r="69" spans="1:19" x14ac:dyDescent="0.25">
      <c r="A69" s="206" t="s">
        <v>323</v>
      </c>
      <c r="B69" s="207">
        <v>3726</v>
      </c>
      <c r="C69" s="208">
        <v>2904</v>
      </c>
      <c r="D69" s="209">
        <f t="shared" si="0"/>
        <v>0.77938808373590984</v>
      </c>
      <c r="E69" s="210">
        <v>4459</v>
      </c>
      <c r="F69" s="208">
        <v>3126</v>
      </c>
      <c r="G69" s="211">
        <f t="shared" si="1"/>
        <v>0.70105404799282345</v>
      </c>
      <c r="H69" s="212">
        <f t="shared" si="2"/>
        <v>-0.16438663377438889</v>
      </c>
      <c r="I69" s="212">
        <f t="shared" si="3"/>
        <v>-7.1017274472168879E-2</v>
      </c>
      <c r="J69" s="213">
        <f t="shared" si="4"/>
        <v>7.8334035743086394E-2</v>
      </c>
      <c r="K69" s="214">
        <v>24013</v>
      </c>
      <c r="L69" s="208">
        <v>17815</v>
      </c>
      <c r="M69" s="209">
        <f t="shared" si="5"/>
        <v>0.74188980968641982</v>
      </c>
      <c r="N69" s="210">
        <v>32357</v>
      </c>
      <c r="O69" s="208">
        <v>21507</v>
      </c>
      <c r="P69" s="211">
        <f t="shared" si="6"/>
        <v>0.66467843125135206</v>
      </c>
      <c r="Q69" s="212">
        <f t="shared" si="7"/>
        <v>-0.25787310319250856</v>
      </c>
      <c r="R69" s="212">
        <f t="shared" si="8"/>
        <v>-0.17166503928953369</v>
      </c>
      <c r="S69" s="293">
        <f t="shared" si="9"/>
        <v>7.7211378435067757E-2</v>
      </c>
    </row>
    <row r="70" spans="1:19" x14ac:dyDescent="0.25">
      <c r="A70" s="206" t="s">
        <v>324</v>
      </c>
      <c r="B70" s="207">
        <v>3600</v>
      </c>
      <c r="C70" s="208">
        <v>3131</v>
      </c>
      <c r="D70" s="209">
        <f t="shared" si="0"/>
        <v>0.86972222222222217</v>
      </c>
      <c r="E70" s="210">
        <v>2516</v>
      </c>
      <c r="F70" s="208">
        <v>2204</v>
      </c>
      <c r="G70" s="211">
        <f t="shared" si="1"/>
        <v>0.87599364069952301</v>
      </c>
      <c r="H70" s="212">
        <f t="shared" si="2"/>
        <v>0.43084260731319546</v>
      </c>
      <c r="I70" s="212">
        <f t="shared" si="3"/>
        <v>0.4205989110707804</v>
      </c>
      <c r="J70" s="213">
        <f t="shared" si="4"/>
        <v>-6.2714184773008386E-3</v>
      </c>
      <c r="K70" s="214">
        <v>23956</v>
      </c>
      <c r="L70" s="208">
        <v>21187</v>
      </c>
      <c r="M70" s="209">
        <f t="shared" si="5"/>
        <v>0.88441309066622142</v>
      </c>
      <c r="N70" s="210">
        <v>22257</v>
      </c>
      <c r="O70" s="208">
        <v>17892</v>
      </c>
      <c r="P70" s="211">
        <f t="shared" si="6"/>
        <v>0.80388192478770726</v>
      </c>
      <c r="Q70" s="212">
        <f t="shared" si="7"/>
        <v>7.6335534887900458E-2</v>
      </c>
      <c r="R70" s="212">
        <f t="shared" si="8"/>
        <v>0.184160518667561</v>
      </c>
      <c r="S70" s="293">
        <f t="shared" si="9"/>
        <v>8.0531165878514166E-2</v>
      </c>
    </row>
    <row r="71" spans="1:19" x14ac:dyDescent="0.25">
      <c r="A71" s="206" t="s">
        <v>325</v>
      </c>
      <c r="B71" s="207">
        <v>3154</v>
      </c>
      <c r="C71" s="208">
        <v>2753</v>
      </c>
      <c r="D71" s="209">
        <f t="shared" si="0"/>
        <v>0.87285986049461006</v>
      </c>
      <c r="E71" s="210">
        <v>2578</v>
      </c>
      <c r="F71" s="208">
        <v>2217</v>
      </c>
      <c r="G71" s="211">
        <f t="shared" si="1"/>
        <v>0.85996896819239721</v>
      </c>
      <c r="H71" s="212">
        <f t="shared" si="2"/>
        <v>0.22342901474010857</v>
      </c>
      <c r="I71" s="212">
        <f t="shared" si="3"/>
        <v>0.2417681551646369</v>
      </c>
      <c r="J71" s="213">
        <f t="shared" si="4"/>
        <v>1.2890892302212853E-2</v>
      </c>
      <c r="K71" s="214">
        <v>21287</v>
      </c>
      <c r="L71" s="208">
        <v>18063</v>
      </c>
      <c r="M71" s="209">
        <f t="shared" si="5"/>
        <v>0.84854606097618268</v>
      </c>
      <c r="N71" s="210">
        <v>20303</v>
      </c>
      <c r="O71" s="208">
        <v>16553</v>
      </c>
      <c r="P71" s="211">
        <f t="shared" si="6"/>
        <v>0.81529823178840566</v>
      </c>
      <c r="Q71" s="212">
        <f t="shared" si="7"/>
        <v>4.8465743978722386E-2</v>
      </c>
      <c r="R71" s="212">
        <f t="shared" si="8"/>
        <v>9.1222134960430079E-2</v>
      </c>
      <c r="S71" s="293">
        <f t="shared" si="9"/>
        <v>3.3247829187777023E-2</v>
      </c>
    </row>
    <row r="72" spans="1:19" x14ac:dyDescent="0.25">
      <c r="A72" s="206" t="s">
        <v>326</v>
      </c>
      <c r="B72" s="207">
        <v>3038</v>
      </c>
      <c r="C72" s="208">
        <v>2984</v>
      </c>
      <c r="D72" s="209">
        <f t="shared" si="0"/>
        <v>0.9822251481237656</v>
      </c>
      <c r="E72" s="210">
        <v>2362</v>
      </c>
      <c r="F72" s="208">
        <v>2269</v>
      </c>
      <c r="G72" s="211">
        <f t="shared" si="1"/>
        <v>0.96062658763759523</v>
      </c>
      <c r="H72" s="212">
        <f t="shared" si="2"/>
        <v>0.28619813717188824</v>
      </c>
      <c r="I72" s="212">
        <f t="shared" si="3"/>
        <v>0.31511679153812255</v>
      </c>
      <c r="J72" s="213">
        <f t="shared" si="4"/>
        <v>2.1598560486170371E-2</v>
      </c>
      <c r="K72" s="214">
        <v>20285</v>
      </c>
      <c r="L72" s="208">
        <v>19138</v>
      </c>
      <c r="M72" s="209">
        <f t="shared" si="5"/>
        <v>0.94345575548434801</v>
      </c>
      <c r="N72" s="210">
        <v>17118</v>
      </c>
      <c r="O72" s="208">
        <v>16451</v>
      </c>
      <c r="P72" s="211">
        <f t="shared" si="6"/>
        <v>0.96103516765977337</v>
      </c>
      <c r="Q72" s="212">
        <f t="shared" si="7"/>
        <v>0.18500993106671348</v>
      </c>
      <c r="R72" s="212">
        <f t="shared" si="8"/>
        <v>0.16333353595526101</v>
      </c>
      <c r="S72" s="293">
        <f t="shared" si="9"/>
        <v>-1.7579412175425357E-2</v>
      </c>
    </row>
    <row r="73" spans="1:19" x14ac:dyDescent="0.25">
      <c r="A73" s="206" t="s">
        <v>327</v>
      </c>
      <c r="B73" s="207">
        <v>3016</v>
      </c>
      <c r="C73" s="208">
        <v>2344</v>
      </c>
      <c r="D73" s="209">
        <f t="shared" ref="D73:D136" si="10">IFERROR(C73/B73,"")</f>
        <v>0.77718832891246681</v>
      </c>
      <c r="E73" s="210">
        <v>1972</v>
      </c>
      <c r="F73" s="208">
        <v>1659</v>
      </c>
      <c r="G73" s="211">
        <f t="shared" ref="G73:G136" si="11">IFERROR(F73/E73,"")</f>
        <v>0.84127789046653145</v>
      </c>
      <c r="H73" s="212">
        <f t="shared" ref="H73:H136" si="12">IFERROR(B73/E73-1,"")</f>
        <v>0.52941176470588225</v>
      </c>
      <c r="I73" s="212">
        <f t="shared" ref="I73:I136" si="13">IFERROR(C73/F73-1,"")</f>
        <v>0.41289933694996983</v>
      </c>
      <c r="J73" s="213">
        <f t="shared" ref="J73:J136" si="14">IFERROR(D73-G73,"")</f>
        <v>-6.4089561554064645E-2</v>
      </c>
      <c r="K73" s="214">
        <v>19639</v>
      </c>
      <c r="L73" s="208">
        <v>14202</v>
      </c>
      <c r="M73" s="209">
        <f t="shared" ref="M73:M136" si="15">IFERROR(L73/K73,"")</f>
        <v>0.72315291002596871</v>
      </c>
      <c r="N73" s="210">
        <v>18762</v>
      </c>
      <c r="O73" s="208">
        <v>12397</v>
      </c>
      <c r="P73" s="211">
        <f t="shared" ref="P73:P136" si="16">IFERROR(O73/N73,"")</f>
        <v>0.66075045304338553</v>
      </c>
      <c r="Q73" s="212">
        <f t="shared" ref="Q73:Q136" si="17">IFERROR(K73/N73-1,"")</f>
        <v>4.6743417546103894E-2</v>
      </c>
      <c r="R73" s="212">
        <f t="shared" ref="R73:R136" si="18">IFERROR(L73/O73-1,"")</f>
        <v>0.14559974187303371</v>
      </c>
      <c r="S73" s="293">
        <f t="shared" ref="S73:S136" si="19">IFERROR(M73-P73,"")</f>
        <v>6.2402456982583177E-2</v>
      </c>
    </row>
    <row r="74" spans="1:19" x14ac:dyDescent="0.25">
      <c r="A74" s="206" t="s">
        <v>328</v>
      </c>
      <c r="B74" s="207">
        <v>3006</v>
      </c>
      <c r="C74" s="208">
        <v>2177</v>
      </c>
      <c r="D74" s="209">
        <f t="shared" si="10"/>
        <v>0.7242182302062542</v>
      </c>
      <c r="E74" s="210">
        <v>1758</v>
      </c>
      <c r="F74" s="208">
        <v>1268</v>
      </c>
      <c r="G74" s="211">
        <f t="shared" si="11"/>
        <v>0.72127417519908987</v>
      </c>
      <c r="H74" s="212">
        <f t="shared" si="12"/>
        <v>0.70989761092150161</v>
      </c>
      <c r="I74" s="212">
        <f t="shared" si="13"/>
        <v>0.71687697160883279</v>
      </c>
      <c r="J74" s="213">
        <f t="shared" si="14"/>
        <v>2.9440550071643257E-3</v>
      </c>
      <c r="K74" s="214">
        <v>19182</v>
      </c>
      <c r="L74" s="208">
        <v>11977</v>
      </c>
      <c r="M74" s="209">
        <f t="shared" si="15"/>
        <v>0.62438744656448752</v>
      </c>
      <c r="N74" s="210">
        <v>12604</v>
      </c>
      <c r="O74" s="208">
        <v>7316</v>
      </c>
      <c r="P74" s="211">
        <f t="shared" si="16"/>
        <v>0.5804506505871152</v>
      </c>
      <c r="Q74" s="212">
        <f t="shared" si="17"/>
        <v>0.52189781021897819</v>
      </c>
      <c r="R74" s="212">
        <f t="shared" si="18"/>
        <v>0.63709677419354849</v>
      </c>
      <c r="S74" s="293">
        <f t="shared" si="19"/>
        <v>4.3936795977372323E-2</v>
      </c>
    </row>
    <row r="75" spans="1:19" x14ac:dyDescent="0.25">
      <c r="A75" s="206" t="s">
        <v>329</v>
      </c>
      <c r="B75" s="207">
        <v>2980</v>
      </c>
      <c r="C75" s="208">
        <v>2719</v>
      </c>
      <c r="D75" s="209">
        <f t="shared" si="10"/>
        <v>0.9124161073825503</v>
      </c>
      <c r="E75" s="210">
        <v>3196</v>
      </c>
      <c r="F75" s="208">
        <v>2886</v>
      </c>
      <c r="G75" s="211">
        <f t="shared" si="11"/>
        <v>0.90300375469336669</v>
      </c>
      <c r="H75" s="212">
        <f t="shared" si="12"/>
        <v>-6.7584480600750951E-2</v>
      </c>
      <c r="I75" s="212">
        <f t="shared" si="13"/>
        <v>-5.7865557865557915E-2</v>
      </c>
      <c r="J75" s="213">
        <f t="shared" si="14"/>
        <v>9.4123526891836118E-3</v>
      </c>
      <c r="K75" s="214">
        <v>20790</v>
      </c>
      <c r="L75" s="208">
        <v>17268</v>
      </c>
      <c r="M75" s="209">
        <f t="shared" si="15"/>
        <v>0.83059163059163055</v>
      </c>
      <c r="N75" s="210">
        <v>25220</v>
      </c>
      <c r="O75" s="208">
        <v>19837</v>
      </c>
      <c r="P75" s="211">
        <f t="shared" si="16"/>
        <v>0.78655828707375097</v>
      </c>
      <c r="Q75" s="212">
        <f t="shared" si="17"/>
        <v>-0.17565424266455198</v>
      </c>
      <c r="R75" s="212">
        <f t="shared" si="18"/>
        <v>-0.129505469577053</v>
      </c>
      <c r="S75" s="293">
        <f t="shared" si="19"/>
        <v>4.4033343517879575E-2</v>
      </c>
    </row>
    <row r="76" spans="1:19" x14ac:dyDescent="0.25">
      <c r="A76" s="206" t="s">
        <v>330</v>
      </c>
      <c r="B76" s="207">
        <v>2973</v>
      </c>
      <c r="C76" s="208">
        <v>2489</v>
      </c>
      <c r="D76" s="209">
        <f t="shared" si="10"/>
        <v>0.83720147998654559</v>
      </c>
      <c r="E76" s="210">
        <v>1258</v>
      </c>
      <c r="F76" s="208">
        <v>1179</v>
      </c>
      <c r="G76" s="211">
        <f t="shared" si="11"/>
        <v>0.93720190779014312</v>
      </c>
      <c r="H76" s="212">
        <f t="shared" si="12"/>
        <v>1.3632750397456279</v>
      </c>
      <c r="I76" s="212">
        <f t="shared" si="13"/>
        <v>1.1111111111111112</v>
      </c>
      <c r="J76" s="213">
        <f t="shared" si="14"/>
        <v>-0.10000042780359752</v>
      </c>
      <c r="K76" s="214">
        <v>19898</v>
      </c>
      <c r="L76" s="208">
        <v>14993</v>
      </c>
      <c r="M76" s="209">
        <f t="shared" si="15"/>
        <v>0.75349281334807516</v>
      </c>
      <c r="N76" s="210">
        <v>8655</v>
      </c>
      <c r="O76" s="208">
        <v>7345</v>
      </c>
      <c r="P76" s="211">
        <f t="shared" si="16"/>
        <v>0.84864240323512419</v>
      </c>
      <c r="Q76" s="212">
        <f t="shared" si="17"/>
        <v>1.2990179087232812</v>
      </c>
      <c r="R76" s="212">
        <f t="shared" si="18"/>
        <v>1.0412525527569776</v>
      </c>
      <c r="S76" s="293">
        <f t="shared" si="19"/>
        <v>-9.5149589887049024E-2</v>
      </c>
    </row>
    <row r="77" spans="1:19" x14ac:dyDescent="0.25">
      <c r="A77" s="206" t="s">
        <v>331</v>
      </c>
      <c r="B77" s="207">
        <v>2972</v>
      </c>
      <c r="C77" s="208">
        <v>2019</v>
      </c>
      <c r="D77" s="209">
        <f t="shared" si="10"/>
        <v>0.67934051144010765</v>
      </c>
      <c r="E77" s="210">
        <v>1162</v>
      </c>
      <c r="F77" s="208">
        <v>1048</v>
      </c>
      <c r="G77" s="211">
        <f t="shared" si="11"/>
        <v>0.90189328743545616</v>
      </c>
      <c r="H77" s="212">
        <f t="shared" si="12"/>
        <v>1.5576592082616179</v>
      </c>
      <c r="I77" s="212">
        <f t="shared" si="13"/>
        <v>0.9265267175572518</v>
      </c>
      <c r="J77" s="213">
        <f t="shared" si="14"/>
        <v>-0.22255277599534851</v>
      </c>
      <c r="K77" s="214">
        <v>17918</v>
      </c>
      <c r="L77" s="208">
        <v>11891</v>
      </c>
      <c r="M77" s="209">
        <f t="shared" si="15"/>
        <v>0.66363433418908357</v>
      </c>
      <c r="N77" s="210">
        <v>8863</v>
      </c>
      <c r="O77" s="208">
        <v>7086</v>
      </c>
      <c r="P77" s="211">
        <f t="shared" si="16"/>
        <v>0.79950355410132012</v>
      </c>
      <c r="Q77" s="212">
        <f t="shared" si="17"/>
        <v>1.0216630937605777</v>
      </c>
      <c r="R77" s="212">
        <f t="shared" si="18"/>
        <v>0.67809765735252614</v>
      </c>
      <c r="S77" s="293">
        <f t="shared" si="19"/>
        <v>-0.13586921991223655</v>
      </c>
    </row>
    <row r="78" spans="1:19" x14ac:dyDescent="0.25">
      <c r="A78" s="206" t="s">
        <v>332</v>
      </c>
      <c r="B78" s="207">
        <v>2960</v>
      </c>
      <c r="C78" s="208">
        <v>2367</v>
      </c>
      <c r="D78" s="209">
        <f t="shared" si="10"/>
        <v>0.79966216216216213</v>
      </c>
      <c r="E78" s="210">
        <v>2522</v>
      </c>
      <c r="F78" s="208">
        <v>1691</v>
      </c>
      <c r="G78" s="211">
        <f t="shared" si="11"/>
        <v>0.67049960348929416</v>
      </c>
      <c r="H78" s="212">
        <f t="shared" si="12"/>
        <v>0.17367168913560671</v>
      </c>
      <c r="I78" s="212">
        <f t="shared" si="13"/>
        <v>0.39976345357776455</v>
      </c>
      <c r="J78" s="213">
        <f t="shared" si="14"/>
        <v>0.12916255867286797</v>
      </c>
      <c r="K78" s="214">
        <v>19298</v>
      </c>
      <c r="L78" s="208">
        <v>14084</v>
      </c>
      <c r="M78" s="209">
        <f t="shared" si="15"/>
        <v>0.72981656130168926</v>
      </c>
      <c r="N78" s="210">
        <v>17832</v>
      </c>
      <c r="O78" s="208">
        <v>12457</v>
      </c>
      <c r="P78" s="211">
        <f t="shared" si="16"/>
        <v>0.69857559443696726</v>
      </c>
      <c r="Q78" s="212">
        <f t="shared" si="17"/>
        <v>8.2211754149843053E-2</v>
      </c>
      <c r="R78" s="212">
        <f t="shared" si="18"/>
        <v>0.13060929597816484</v>
      </c>
      <c r="S78" s="293">
        <f t="shared" si="19"/>
        <v>3.1240966864721997E-2</v>
      </c>
    </row>
    <row r="79" spans="1:19" x14ac:dyDescent="0.25">
      <c r="A79" s="206" t="s">
        <v>333</v>
      </c>
      <c r="B79" s="207">
        <v>2954</v>
      </c>
      <c r="C79" s="208">
        <v>2044</v>
      </c>
      <c r="D79" s="209">
        <f t="shared" si="10"/>
        <v>0.69194312796208535</v>
      </c>
      <c r="E79" s="210">
        <v>1812</v>
      </c>
      <c r="F79" s="208">
        <v>1206</v>
      </c>
      <c r="G79" s="211">
        <f t="shared" si="11"/>
        <v>0.66556291390728473</v>
      </c>
      <c r="H79" s="212">
        <f t="shared" si="12"/>
        <v>0.63024282560706402</v>
      </c>
      <c r="I79" s="212">
        <f t="shared" si="13"/>
        <v>0.69485903814262029</v>
      </c>
      <c r="J79" s="213">
        <f t="shared" si="14"/>
        <v>2.6380214054800621E-2</v>
      </c>
      <c r="K79" s="214">
        <v>18836</v>
      </c>
      <c r="L79" s="208">
        <v>12354</v>
      </c>
      <c r="M79" s="209">
        <f t="shared" si="15"/>
        <v>0.65587173497557871</v>
      </c>
      <c r="N79" s="210">
        <v>13970</v>
      </c>
      <c r="O79" s="208">
        <v>9070</v>
      </c>
      <c r="P79" s="211">
        <f t="shared" si="16"/>
        <v>0.64924838940586971</v>
      </c>
      <c r="Q79" s="212">
        <f t="shared" si="17"/>
        <v>0.34831782390837507</v>
      </c>
      <c r="R79" s="212">
        <f t="shared" si="18"/>
        <v>0.36207276736493932</v>
      </c>
      <c r="S79" s="293">
        <f t="shared" si="19"/>
        <v>6.6233455697090049E-3</v>
      </c>
    </row>
    <row r="80" spans="1:19" x14ac:dyDescent="0.25">
      <c r="A80" s="206" t="s">
        <v>334</v>
      </c>
      <c r="B80" s="207">
        <v>2823</v>
      </c>
      <c r="C80" s="208">
        <v>2511</v>
      </c>
      <c r="D80" s="209">
        <f t="shared" si="10"/>
        <v>0.88947927736450583</v>
      </c>
      <c r="E80" s="210">
        <v>2757</v>
      </c>
      <c r="F80" s="208">
        <v>2523</v>
      </c>
      <c r="G80" s="211">
        <f t="shared" si="11"/>
        <v>0.91512513601741019</v>
      </c>
      <c r="H80" s="212">
        <f t="shared" si="12"/>
        <v>2.3939064200217519E-2</v>
      </c>
      <c r="I80" s="212">
        <f t="shared" si="13"/>
        <v>-4.7562425683710385E-3</v>
      </c>
      <c r="J80" s="213">
        <f t="shared" si="14"/>
        <v>-2.5645858652904363E-2</v>
      </c>
      <c r="K80" s="214">
        <v>19402</v>
      </c>
      <c r="L80" s="208">
        <v>17187</v>
      </c>
      <c r="M80" s="209">
        <f t="shared" si="15"/>
        <v>0.8858365116998248</v>
      </c>
      <c r="N80" s="210">
        <v>18713</v>
      </c>
      <c r="O80" s="208">
        <v>16391</v>
      </c>
      <c r="P80" s="211">
        <f t="shared" si="16"/>
        <v>0.87591513920803721</v>
      </c>
      <c r="Q80" s="212">
        <f t="shared" si="17"/>
        <v>3.6819323464970966E-2</v>
      </c>
      <c r="R80" s="212">
        <f t="shared" si="18"/>
        <v>4.8563235922152392E-2</v>
      </c>
      <c r="S80" s="293">
        <f t="shared" si="19"/>
        <v>9.9213724917875945E-3</v>
      </c>
    </row>
    <row r="81" spans="1:19" x14ac:dyDescent="0.25">
      <c r="A81" s="206" t="s">
        <v>335</v>
      </c>
      <c r="B81" s="207">
        <v>2764</v>
      </c>
      <c r="C81" s="208">
        <v>2352</v>
      </c>
      <c r="D81" s="209">
        <f t="shared" si="10"/>
        <v>0.85094066570188132</v>
      </c>
      <c r="E81" s="210">
        <v>1624</v>
      </c>
      <c r="F81" s="208">
        <v>1477</v>
      </c>
      <c r="G81" s="211">
        <f t="shared" si="11"/>
        <v>0.90948275862068961</v>
      </c>
      <c r="H81" s="212">
        <f t="shared" si="12"/>
        <v>0.70197044334975378</v>
      </c>
      <c r="I81" s="212">
        <f t="shared" si="13"/>
        <v>0.59241706161137442</v>
      </c>
      <c r="J81" s="213">
        <f t="shared" si="14"/>
        <v>-5.8542092918808297E-2</v>
      </c>
      <c r="K81" s="214">
        <v>15314</v>
      </c>
      <c r="L81" s="208">
        <v>12847</v>
      </c>
      <c r="M81" s="209">
        <f t="shared" si="15"/>
        <v>0.83890557659657827</v>
      </c>
      <c r="N81" s="210">
        <v>10871</v>
      </c>
      <c r="O81" s="208">
        <v>8940</v>
      </c>
      <c r="P81" s="211">
        <f t="shared" si="16"/>
        <v>0.82237144696900011</v>
      </c>
      <c r="Q81" s="212">
        <f t="shared" si="17"/>
        <v>0.40870205132922455</v>
      </c>
      <c r="R81" s="212">
        <f t="shared" si="18"/>
        <v>0.43702460850111846</v>
      </c>
      <c r="S81" s="293">
        <f t="shared" si="19"/>
        <v>1.6534129627578165E-2</v>
      </c>
    </row>
    <row r="82" spans="1:19" x14ac:dyDescent="0.25">
      <c r="A82" s="206" t="s">
        <v>336</v>
      </c>
      <c r="B82" s="207">
        <v>2632</v>
      </c>
      <c r="C82" s="208">
        <v>1307</v>
      </c>
      <c r="D82" s="209">
        <f t="shared" si="10"/>
        <v>0.49658054711246202</v>
      </c>
      <c r="E82" s="210">
        <v>0</v>
      </c>
      <c r="F82" s="208">
        <v>0</v>
      </c>
      <c r="G82" s="211" t="str">
        <f t="shared" si="11"/>
        <v/>
      </c>
      <c r="H82" s="212" t="str">
        <f t="shared" si="12"/>
        <v/>
      </c>
      <c r="I82" s="212" t="str">
        <f t="shared" si="13"/>
        <v/>
      </c>
      <c r="J82" s="213" t="str">
        <f t="shared" si="14"/>
        <v/>
      </c>
      <c r="K82" s="214">
        <v>7880</v>
      </c>
      <c r="L82" s="208">
        <v>4527</v>
      </c>
      <c r="M82" s="209">
        <f t="shared" si="15"/>
        <v>0.57449238578680206</v>
      </c>
      <c r="N82" s="210">
        <v>174</v>
      </c>
      <c r="O82" s="208">
        <v>112</v>
      </c>
      <c r="P82" s="211">
        <f t="shared" si="16"/>
        <v>0.64367816091954022</v>
      </c>
      <c r="Q82" s="212">
        <f t="shared" si="17"/>
        <v>44.287356321839077</v>
      </c>
      <c r="R82" s="212">
        <f t="shared" si="18"/>
        <v>39.419642857142854</v>
      </c>
      <c r="S82" s="293">
        <f t="shared" si="19"/>
        <v>-6.9185775132738159E-2</v>
      </c>
    </row>
    <row r="83" spans="1:19" x14ac:dyDescent="0.25">
      <c r="A83" s="206" t="s">
        <v>337</v>
      </c>
      <c r="B83" s="207">
        <v>2620</v>
      </c>
      <c r="C83" s="208">
        <v>1688</v>
      </c>
      <c r="D83" s="209">
        <f t="shared" si="10"/>
        <v>0.64427480916030533</v>
      </c>
      <c r="E83" s="210">
        <v>0</v>
      </c>
      <c r="F83" s="208">
        <v>0</v>
      </c>
      <c r="G83" s="211" t="str">
        <f t="shared" si="11"/>
        <v/>
      </c>
      <c r="H83" s="212" t="str">
        <f t="shared" si="12"/>
        <v/>
      </c>
      <c r="I83" s="212" t="str">
        <f t="shared" si="13"/>
        <v/>
      </c>
      <c r="J83" s="213" t="str">
        <f t="shared" si="14"/>
        <v/>
      </c>
      <c r="K83" s="214">
        <v>13730</v>
      </c>
      <c r="L83" s="208">
        <v>8145</v>
      </c>
      <c r="M83" s="209">
        <f t="shared" si="15"/>
        <v>0.59322651128914783</v>
      </c>
      <c r="N83" s="210">
        <v>0</v>
      </c>
      <c r="O83" s="208">
        <v>0</v>
      </c>
      <c r="P83" s="211" t="str">
        <f t="shared" si="16"/>
        <v/>
      </c>
      <c r="Q83" s="212" t="str">
        <f t="shared" si="17"/>
        <v/>
      </c>
      <c r="R83" s="212" t="str">
        <f t="shared" si="18"/>
        <v/>
      </c>
      <c r="S83" s="293" t="str">
        <f t="shared" si="19"/>
        <v/>
      </c>
    </row>
    <row r="84" spans="1:19" x14ac:dyDescent="0.25">
      <c r="A84" s="206" t="s">
        <v>338</v>
      </c>
      <c r="B84" s="207">
        <v>2528</v>
      </c>
      <c r="C84" s="208">
        <v>1919</v>
      </c>
      <c r="D84" s="209">
        <f t="shared" si="10"/>
        <v>0.75909810126582278</v>
      </c>
      <c r="E84" s="210">
        <v>1510</v>
      </c>
      <c r="F84" s="208">
        <v>1117</v>
      </c>
      <c r="G84" s="211">
        <f t="shared" si="11"/>
        <v>0.73973509933774839</v>
      </c>
      <c r="H84" s="212">
        <f t="shared" si="12"/>
        <v>0.67417218543046364</v>
      </c>
      <c r="I84" s="212">
        <f t="shared" si="13"/>
        <v>0.71799462846911366</v>
      </c>
      <c r="J84" s="213">
        <f t="shared" si="14"/>
        <v>1.9363001928074386E-2</v>
      </c>
      <c r="K84" s="214">
        <v>15902</v>
      </c>
      <c r="L84" s="208">
        <v>11007</v>
      </c>
      <c r="M84" s="209">
        <f t="shared" si="15"/>
        <v>0.69217708464344108</v>
      </c>
      <c r="N84" s="210">
        <v>10394</v>
      </c>
      <c r="O84" s="208">
        <v>7252</v>
      </c>
      <c r="P84" s="211">
        <f t="shared" si="16"/>
        <v>0.69771021743313455</v>
      </c>
      <c r="Q84" s="212">
        <f t="shared" si="17"/>
        <v>0.5299211083317299</v>
      </c>
      <c r="R84" s="212">
        <f t="shared" si="18"/>
        <v>0.51778819635962492</v>
      </c>
      <c r="S84" s="293">
        <f t="shared" si="19"/>
        <v>-5.5331327896934734E-3</v>
      </c>
    </row>
    <row r="85" spans="1:19" x14ac:dyDescent="0.25">
      <c r="A85" s="206" t="s">
        <v>339</v>
      </c>
      <c r="B85" s="207">
        <v>2496</v>
      </c>
      <c r="C85" s="208">
        <v>2191</v>
      </c>
      <c r="D85" s="209">
        <f t="shared" si="10"/>
        <v>0.87780448717948723</v>
      </c>
      <c r="E85" s="210">
        <v>3002</v>
      </c>
      <c r="F85" s="208">
        <v>2685</v>
      </c>
      <c r="G85" s="211">
        <f t="shared" si="11"/>
        <v>0.89440373084610258</v>
      </c>
      <c r="H85" s="212">
        <f t="shared" si="12"/>
        <v>-0.16855429713524317</v>
      </c>
      <c r="I85" s="212">
        <f t="shared" si="13"/>
        <v>-0.18398510242085664</v>
      </c>
      <c r="J85" s="213">
        <f t="shared" si="14"/>
        <v>-1.659924366661536E-2</v>
      </c>
      <c r="K85" s="214">
        <v>19062</v>
      </c>
      <c r="L85" s="208">
        <v>15870</v>
      </c>
      <c r="M85" s="209">
        <f t="shared" si="15"/>
        <v>0.83254642744727736</v>
      </c>
      <c r="N85" s="210">
        <v>19952</v>
      </c>
      <c r="O85" s="208">
        <v>17359</v>
      </c>
      <c r="P85" s="211">
        <f t="shared" si="16"/>
        <v>0.87003809141940658</v>
      </c>
      <c r="Q85" s="212">
        <f t="shared" si="17"/>
        <v>-4.4607056936647904E-2</v>
      </c>
      <c r="R85" s="212">
        <f t="shared" si="18"/>
        <v>-8.5776830462584219E-2</v>
      </c>
      <c r="S85" s="293">
        <f t="shared" si="19"/>
        <v>-3.7491663972129219E-2</v>
      </c>
    </row>
    <row r="86" spans="1:19" x14ac:dyDescent="0.25">
      <c r="A86" s="206" t="s">
        <v>340</v>
      </c>
      <c r="B86" s="207">
        <v>2478</v>
      </c>
      <c r="C86" s="208">
        <v>1707</v>
      </c>
      <c r="D86" s="209">
        <f t="shared" si="10"/>
        <v>0.68886198547215494</v>
      </c>
      <c r="E86" s="210">
        <v>1584</v>
      </c>
      <c r="F86" s="208">
        <v>980</v>
      </c>
      <c r="G86" s="211">
        <f t="shared" si="11"/>
        <v>0.61868686868686873</v>
      </c>
      <c r="H86" s="212">
        <f t="shared" si="12"/>
        <v>0.56439393939393945</v>
      </c>
      <c r="I86" s="212">
        <f t="shared" si="13"/>
        <v>0.74183673469387745</v>
      </c>
      <c r="J86" s="213">
        <f t="shared" si="14"/>
        <v>7.0175116785286207E-2</v>
      </c>
      <c r="K86" s="214">
        <v>12663</v>
      </c>
      <c r="L86" s="208">
        <v>8623</v>
      </c>
      <c r="M86" s="209">
        <f t="shared" si="15"/>
        <v>0.68096027797520331</v>
      </c>
      <c r="N86" s="210">
        <v>9696</v>
      </c>
      <c r="O86" s="208">
        <v>5528</v>
      </c>
      <c r="P86" s="211">
        <f t="shared" si="16"/>
        <v>0.57013201320132012</v>
      </c>
      <c r="Q86" s="212">
        <f t="shared" si="17"/>
        <v>0.30600247524752477</v>
      </c>
      <c r="R86" s="212">
        <f t="shared" si="18"/>
        <v>0.55987698986975398</v>
      </c>
      <c r="S86" s="293">
        <f t="shared" si="19"/>
        <v>0.11082826477388319</v>
      </c>
    </row>
    <row r="87" spans="1:19" x14ac:dyDescent="0.25">
      <c r="A87" s="206" t="s">
        <v>341</v>
      </c>
      <c r="B87" s="207">
        <v>2304</v>
      </c>
      <c r="C87" s="208">
        <v>1725</v>
      </c>
      <c r="D87" s="209">
        <f t="shared" si="10"/>
        <v>0.74869791666666663</v>
      </c>
      <c r="E87" s="210">
        <v>1952</v>
      </c>
      <c r="F87" s="208">
        <v>1514</v>
      </c>
      <c r="G87" s="211">
        <f t="shared" si="11"/>
        <v>0.77561475409836067</v>
      </c>
      <c r="H87" s="212">
        <f t="shared" si="12"/>
        <v>0.18032786885245899</v>
      </c>
      <c r="I87" s="212">
        <f t="shared" si="13"/>
        <v>0.13936591809775423</v>
      </c>
      <c r="J87" s="213">
        <f t="shared" si="14"/>
        <v>-2.6916837431694041E-2</v>
      </c>
      <c r="K87" s="214">
        <v>15499</v>
      </c>
      <c r="L87" s="208">
        <v>11820</v>
      </c>
      <c r="M87" s="209">
        <f t="shared" si="15"/>
        <v>0.76262984708690884</v>
      </c>
      <c r="N87" s="210">
        <v>12928</v>
      </c>
      <c r="O87" s="208">
        <v>9475</v>
      </c>
      <c r="P87" s="211">
        <f t="shared" si="16"/>
        <v>0.73290532178217827</v>
      </c>
      <c r="Q87" s="212">
        <f t="shared" si="17"/>
        <v>0.19887066831683176</v>
      </c>
      <c r="R87" s="212">
        <f t="shared" si="18"/>
        <v>0.24749340369393136</v>
      </c>
      <c r="S87" s="293">
        <f t="shared" si="19"/>
        <v>2.9724525304730576E-2</v>
      </c>
    </row>
    <row r="88" spans="1:19" x14ac:dyDescent="0.25">
      <c r="A88" s="206" t="s">
        <v>342</v>
      </c>
      <c r="B88" s="207">
        <v>2276</v>
      </c>
      <c r="C88" s="208">
        <v>2082</v>
      </c>
      <c r="D88" s="209">
        <f t="shared" si="10"/>
        <v>0.91476274165202109</v>
      </c>
      <c r="E88" s="210">
        <v>1282</v>
      </c>
      <c r="F88" s="208">
        <v>1106</v>
      </c>
      <c r="G88" s="211">
        <f t="shared" si="11"/>
        <v>0.86271450858034326</v>
      </c>
      <c r="H88" s="212">
        <f t="shared" si="12"/>
        <v>0.77535101404056173</v>
      </c>
      <c r="I88" s="212">
        <f t="shared" si="13"/>
        <v>0.88245931283905965</v>
      </c>
      <c r="J88" s="213">
        <f t="shared" si="14"/>
        <v>5.204823307167783E-2</v>
      </c>
      <c r="K88" s="214">
        <v>13813</v>
      </c>
      <c r="L88" s="208">
        <v>11923</v>
      </c>
      <c r="M88" s="209">
        <f t="shared" si="15"/>
        <v>0.86317237385072032</v>
      </c>
      <c r="N88" s="210">
        <v>8612</v>
      </c>
      <c r="O88" s="208">
        <v>7163</v>
      </c>
      <c r="P88" s="211">
        <f t="shared" si="16"/>
        <v>0.83174640037157455</v>
      </c>
      <c r="Q88" s="212">
        <f t="shared" si="17"/>
        <v>0.60392475615420338</v>
      </c>
      <c r="R88" s="212">
        <f t="shared" si="18"/>
        <v>0.66452603657685327</v>
      </c>
      <c r="S88" s="293">
        <f t="shared" si="19"/>
        <v>3.1425973479145775E-2</v>
      </c>
    </row>
    <row r="89" spans="1:19" x14ac:dyDescent="0.25">
      <c r="A89" s="206" t="s">
        <v>343</v>
      </c>
      <c r="B89" s="207">
        <v>2212</v>
      </c>
      <c r="C89" s="208">
        <v>2093</v>
      </c>
      <c r="D89" s="209">
        <f t="shared" si="10"/>
        <v>0.94620253164556967</v>
      </c>
      <c r="E89" s="210">
        <v>1256</v>
      </c>
      <c r="F89" s="208">
        <v>1097</v>
      </c>
      <c r="G89" s="211">
        <f t="shared" si="11"/>
        <v>0.87340764331210186</v>
      </c>
      <c r="H89" s="212">
        <f t="shared" si="12"/>
        <v>0.76114649681528657</v>
      </c>
      <c r="I89" s="212">
        <f t="shared" si="13"/>
        <v>0.90793072014585241</v>
      </c>
      <c r="J89" s="213">
        <f t="shared" si="14"/>
        <v>7.2794888333467811E-2</v>
      </c>
      <c r="K89" s="214">
        <v>10778</v>
      </c>
      <c r="L89" s="208">
        <v>9212</v>
      </c>
      <c r="M89" s="209">
        <f t="shared" si="15"/>
        <v>0.85470402672109858</v>
      </c>
      <c r="N89" s="210">
        <v>8592</v>
      </c>
      <c r="O89" s="208">
        <v>6833</v>
      </c>
      <c r="P89" s="211">
        <f t="shared" si="16"/>
        <v>0.79527467411545627</v>
      </c>
      <c r="Q89" s="212">
        <f t="shared" si="17"/>
        <v>0.25442271880819356</v>
      </c>
      <c r="R89" s="212">
        <f t="shared" si="18"/>
        <v>0.34816332504024583</v>
      </c>
      <c r="S89" s="293">
        <f t="shared" si="19"/>
        <v>5.9429352605642305E-2</v>
      </c>
    </row>
    <row r="90" spans="1:19" x14ac:dyDescent="0.25">
      <c r="A90" s="206" t="s">
        <v>344</v>
      </c>
      <c r="B90" s="207">
        <v>2192</v>
      </c>
      <c r="C90" s="208">
        <v>1984</v>
      </c>
      <c r="D90" s="209">
        <f t="shared" si="10"/>
        <v>0.9051094890510949</v>
      </c>
      <c r="E90" s="210">
        <v>3030</v>
      </c>
      <c r="F90" s="208">
        <v>2712</v>
      </c>
      <c r="G90" s="211">
        <f t="shared" si="11"/>
        <v>0.89504950495049507</v>
      </c>
      <c r="H90" s="212">
        <f t="shared" si="12"/>
        <v>-0.27656765676567652</v>
      </c>
      <c r="I90" s="212">
        <f t="shared" si="13"/>
        <v>-0.26843657817109146</v>
      </c>
      <c r="J90" s="213">
        <f t="shared" si="14"/>
        <v>1.0059984100599828E-2</v>
      </c>
      <c r="K90" s="214">
        <v>15478</v>
      </c>
      <c r="L90" s="208">
        <v>12763</v>
      </c>
      <c r="M90" s="209">
        <f t="shared" si="15"/>
        <v>0.82458974027652154</v>
      </c>
      <c r="N90" s="210">
        <v>19409</v>
      </c>
      <c r="O90" s="208">
        <v>14989</v>
      </c>
      <c r="P90" s="211">
        <f t="shared" si="16"/>
        <v>0.77227059611520432</v>
      </c>
      <c r="Q90" s="212">
        <f t="shared" si="17"/>
        <v>-0.20253490648668149</v>
      </c>
      <c r="R90" s="212">
        <f t="shared" si="18"/>
        <v>-0.14850890653145643</v>
      </c>
      <c r="S90" s="293">
        <f t="shared" si="19"/>
        <v>5.2319144161317221E-2</v>
      </c>
    </row>
    <row r="91" spans="1:19" x14ac:dyDescent="0.25">
      <c r="A91" s="206" t="s">
        <v>345</v>
      </c>
      <c r="B91" s="207">
        <v>2188</v>
      </c>
      <c r="C91" s="208">
        <v>1673</v>
      </c>
      <c r="D91" s="209">
        <f t="shared" si="10"/>
        <v>0.76462522851919557</v>
      </c>
      <c r="E91" s="210">
        <v>592</v>
      </c>
      <c r="F91" s="208">
        <v>516</v>
      </c>
      <c r="G91" s="211">
        <f t="shared" si="11"/>
        <v>0.8716216216216216</v>
      </c>
      <c r="H91" s="212">
        <f t="shared" si="12"/>
        <v>2.6959459459459461</v>
      </c>
      <c r="I91" s="212">
        <f t="shared" si="13"/>
        <v>2.2422480620155039</v>
      </c>
      <c r="J91" s="213">
        <f t="shared" si="14"/>
        <v>-0.10699639310242604</v>
      </c>
      <c r="K91" s="214">
        <v>11114</v>
      </c>
      <c r="L91" s="208">
        <v>8801</v>
      </c>
      <c r="M91" s="209">
        <f t="shared" si="15"/>
        <v>0.79188411013136584</v>
      </c>
      <c r="N91" s="210">
        <v>7888</v>
      </c>
      <c r="O91" s="208">
        <v>6137</v>
      </c>
      <c r="P91" s="211">
        <f t="shared" si="16"/>
        <v>0.77801724137931039</v>
      </c>
      <c r="Q91" s="212">
        <f t="shared" si="17"/>
        <v>0.40897565922920887</v>
      </c>
      <c r="R91" s="212">
        <f t="shared" si="18"/>
        <v>0.4340883167671501</v>
      </c>
      <c r="S91" s="293">
        <f t="shared" si="19"/>
        <v>1.386686875205545E-2</v>
      </c>
    </row>
    <row r="92" spans="1:19" x14ac:dyDescent="0.25">
      <c r="A92" s="206" t="s">
        <v>346</v>
      </c>
      <c r="B92" s="207">
        <v>2100</v>
      </c>
      <c r="C92" s="208">
        <v>1775</v>
      </c>
      <c r="D92" s="209">
        <f t="shared" si="10"/>
        <v>0.84523809523809523</v>
      </c>
      <c r="E92" s="210">
        <v>0</v>
      </c>
      <c r="F92" s="208">
        <v>0</v>
      </c>
      <c r="G92" s="211" t="str">
        <f t="shared" si="11"/>
        <v/>
      </c>
      <c r="H92" s="212" t="str">
        <f t="shared" si="12"/>
        <v/>
      </c>
      <c r="I92" s="212" t="str">
        <f t="shared" si="13"/>
        <v/>
      </c>
      <c r="J92" s="213" t="str">
        <f t="shared" si="14"/>
        <v/>
      </c>
      <c r="K92" s="214">
        <v>7199</v>
      </c>
      <c r="L92" s="208">
        <v>5847</v>
      </c>
      <c r="M92" s="209">
        <f t="shared" si="15"/>
        <v>0.812196138352549</v>
      </c>
      <c r="N92" s="210">
        <v>1649</v>
      </c>
      <c r="O92" s="208">
        <v>1096</v>
      </c>
      <c r="P92" s="211">
        <f t="shared" si="16"/>
        <v>0.66464523953911459</v>
      </c>
      <c r="Q92" s="212">
        <f t="shared" si="17"/>
        <v>3.3656761673741658</v>
      </c>
      <c r="R92" s="212">
        <f t="shared" si="18"/>
        <v>4.3348540145985401</v>
      </c>
      <c r="S92" s="293">
        <f t="shared" si="19"/>
        <v>0.14755089881343442</v>
      </c>
    </row>
    <row r="93" spans="1:19" x14ac:dyDescent="0.25">
      <c r="A93" s="206" t="s">
        <v>347</v>
      </c>
      <c r="B93" s="207">
        <v>1920</v>
      </c>
      <c r="C93" s="208">
        <v>1870</v>
      </c>
      <c r="D93" s="209">
        <f t="shared" si="10"/>
        <v>0.97395833333333337</v>
      </c>
      <c r="E93" s="210">
        <v>0</v>
      </c>
      <c r="F93" s="208">
        <v>0</v>
      </c>
      <c r="G93" s="211" t="str">
        <f t="shared" si="11"/>
        <v/>
      </c>
      <c r="H93" s="212" t="str">
        <f t="shared" si="12"/>
        <v/>
      </c>
      <c r="I93" s="212" t="str">
        <f t="shared" si="13"/>
        <v/>
      </c>
      <c r="J93" s="213" t="str">
        <f t="shared" si="14"/>
        <v/>
      </c>
      <c r="K93" s="214">
        <v>2868</v>
      </c>
      <c r="L93" s="208">
        <v>2137</v>
      </c>
      <c r="M93" s="209">
        <f t="shared" si="15"/>
        <v>0.74511854951185497</v>
      </c>
      <c r="N93" s="210">
        <v>294</v>
      </c>
      <c r="O93" s="208">
        <v>115</v>
      </c>
      <c r="P93" s="211">
        <f t="shared" si="16"/>
        <v>0.391156462585034</v>
      </c>
      <c r="Q93" s="212">
        <f t="shared" si="17"/>
        <v>8.7551020408163271</v>
      </c>
      <c r="R93" s="212">
        <f t="shared" si="18"/>
        <v>17.582608695652173</v>
      </c>
      <c r="S93" s="293">
        <f t="shared" si="19"/>
        <v>0.35396208692682096</v>
      </c>
    </row>
    <row r="94" spans="1:19" x14ac:dyDescent="0.25">
      <c r="A94" s="206" t="s">
        <v>348</v>
      </c>
      <c r="B94" s="207">
        <v>1838</v>
      </c>
      <c r="C94" s="208">
        <v>1590</v>
      </c>
      <c r="D94" s="209">
        <f t="shared" si="10"/>
        <v>0.86507072905331883</v>
      </c>
      <c r="E94" s="210">
        <v>1470</v>
      </c>
      <c r="F94" s="208">
        <v>1274</v>
      </c>
      <c r="G94" s="211">
        <f t="shared" si="11"/>
        <v>0.8666666666666667</v>
      </c>
      <c r="H94" s="212">
        <f t="shared" si="12"/>
        <v>0.25034013605442174</v>
      </c>
      <c r="I94" s="212">
        <f t="shared" si="13"/>
        <v>0.24803767660910525</v>
      </c>
      <c r="J94" s="213">
        <f t="shared" si="14"/>
        <v>-1.5959376133478642E-3</v>
      </c>
      <c r="K94" s="214">
        <v>12469</v>
      </c>
      <c r="L94" s="208">
        <v>10120</v>
      </c>
      <c r="M94" s="209">
        <f t="shared" si="15"/>
        <v>0.81161279974336353</v>
      </c>
      <c r="N94" s="210">
        <v>11645</v>
      </c>
      <c r="O94" s="208">
        <v>9195</v>
      </c>
      <c r="P94" s="211">
        <f t="shared" si="16"/>
        <v>0.78960927436668094</v>
      </c>
      <c r="Q94" s="212">
        <f t="shared" si="17"/>
        <v>7.0759982825246981E-2</v>
      </c>
      <c r="R94" s="212">
        <f t="shared" si="18"/>
        <v>0.10059815116911364</v>
      </c>
      <c r="S94" s="293">
        <f t="shared" si="19"/>
        <v>2.2003525376682598E-2</v>
      </c>
    </row>
    <row r="95" spans="1:19" x14ac:dyDescent="0.25">
      <c r="A95" s="206" t="s">
        <v>349</v>
      </c>
      <c r="B95" s="207">
        <v>1830</v>
      </c>
      <c r="C95" s="208">
        <v>1232</v>
      </c>
      <c r="D95" s="209">
        <f t="shared" si="10"/>
        <v>0.67322404371584699</v>
      </c>
      <c r="E95" s="210">
        <v>1625</v>
      </c>
      <c r="F95" s="208">
        <v>1382</v>
      </c>
      <c r="G95" s="211">
        <f t="shared" si="11"/>
        <v>0.85046153846153849</v>
      </c>
      <c r="H95" s="212">
        <f t="shared" si="12"/>
        <v>0.12615384615384606</v>
      </c>
      <c r="I95" s="212">
        <f t="shared" si="13"/>
        <v>-0.1085383502170767</v>
      </c>
      <c r="J95" s="213">
        <f t="shared" si="14"/>
        <v>-0.1772374947456915</v>
      </c>
      <c r="K95" s="214">
        <v>12094</v>
      </c>
      <c r="L95" s="208">
        <v>9155</v>
      </c>
      <c r="M95" s="209">
        <f t="shared" si="15"/>
        <v>0.75698693567058051</v>
      </c>
      <c r="N95" s="210">
        <v>12120</v>
      </c>
      <c r="O95" s="208">
        <v>9304</v>
      </c>
      <c r="P95" s="211">
        <f t="shared" si="16"/>
        <v>0.76765676567656771</v>
      </c>
      <c r="Q95" s="212">
        <f t="shared" si="17"/>
        <v>-2.1452145214521101E-3</v>
      </c>
      <c r="R95" s="212">
        <f t="shared" si="18"/>
        <v>-1.6014617368873552E-2</v>
      </c>
      <c r="S95" s="293">
        <f t="shared" si="19"/>
        <v>-1.0669830005987202E-2</v>
      </c>
    </row>
    <row r="96" spans="1:19" x14ac:dyDescent="0.25">
      <c r="A96" s="206" t="s">
        <v>350</v>
      </c>
      <c r="B96" s="207">
        <v>1824</v>
      </c>
      <c r="C96" s="208">
        <v>1337</v>
      </c>
      <c r="D96" s="209">
        <f t="shared" si="10"/>
        <v>0.73300438596491224</v>
      </c>
      <c r="E96" s="210">
        <v>0</v>
      </c>
      <c r="F96" s="208">
        <v>0</v>
      </c>
      <c r="G96" s="211" t="str">
        <f t="shared" si="11"/>
        <v/>
      </c>
      <c r="H96" s="212" t="str">
        <f t="shared" si="12"/>
        <v/>
      </c>
      <c r="I96" s="212" t="str">
        <f t="shared" si="13"/>
        <v/>
      </c>
      <c r="J96" s="213" t="str">
        <f t="shared" si="14"/>
        <v/>
      </c>
      <c r="K96" s="214">
        <v>10310</v>
      </c>
      <c r="L96" s="208">
        <v>6667</v>
      </c>
      <c r="M96" s="209">
        <f t="shared" si="15"/>
        <v>0.64665373423860328</v>
      </c>
      <c r="N96" s="210">
        <v>0</v>
      </c>
      <c r="O96" s="208">
        <v>0</v>
      </c>
      <c r="P96" s="211" t="str">
        <f t="shared" si="16"/>
        <v/>
      </c>
      <c r="Q96" s="212" t="str">
        <f t="shared" si="17"/>
        <v/>
      </c>
      <c r="R96" s="212" t="str">
        <f t="shared" si="18"/>
        <v/>
      </c>
      <c r="S96" s="293" t="str">
        <f t="shared" si="19"/>
        <v/>
      </c>
    </row>
    <row r="97" spans="1:19" x14ac:dyDescent="0.25">
      <c r="A97" s="206" t="s">
        <v>351</v>
      </c>
      <c r="B97" s="207">
        <v>1636</v>
      </c>
      <c r="C97" s="208">
        <v>1210</v>
      </c>
      <c r="D97" s="209">
        <f t="shared" si="10"/>
        <v>0.73960880195599021</v>
      </c>
      <c r="E97" s="210">
        <v>1540</v>
      </c>
      <c r="F97" s="208">
        <v>1149</v>
      </c>
      <c r="G97" s="211">
        <f t="shared" si="11"/>
        <v>0.74610389610389616</v>
      </c>
      <c r="H97" s="212">
        <f t="shared" si="12"/>
        <v>6.2337662337662358E-2</v>
      </c>
      <c r="I97" s="212">
        <f t="shared" si="13"/>
        <v>5.3089643167972156E-2</v>
      </c>
      <c r="J97" s="213">
        <f t="shared" si="14"/>
        <v>-6.4950941479059443E-3</v>
      </c>
      <c r="K97" s="214">
        <v>11708</v>
      </c>
      <c r="L97" s="208">
        <v>8263</v>
      </c>
      <c r="M97" s="209">
        <f t="shared" si="15"/>
        <v>0.70575674752306117</v>
      </c>
      <c r="N97" s="210">
        <v>10478</v>
      </c>
      <c r="O97" s="208">
        <v>7317</v>
      </c>
      <c r="P97" s="211">
        <f t="shared" si="16"/>
        <v>0.69832029013170449</v>
      </c>
      <c r="Q97" s="212">
        <f t="shared" si="17"/>
        <v>0.11738881465928608</v>
      </c>
      <c r="R97" s="212">
        <f t="shared" si="18"/>
        <v>0.12928795954626215</v>
      </c>
      <c r="S97" s="293">
        <f t="shared" si="19"/>
        <v>7.4364573913566767E-3</v>
      </c>
    </row>
    <row r="98" spans="1:19" x14ac:dyDescent="0.25">
      <c r="A98" s="206" t="s">
        <v>352</v>
      </c>
      <c r="B98" s="207">
        <v>1538</v>
      </c>
      <c r="C98" s="208">
        <v>1329</v>
      </c>
      <c r="D98" s="209">
        <f t="shared" si="10"/>
        <v>0.86410923276983098</v>
      </c>
      <c r="E98" s="210">
        <v>0</v>
      </c>
      <c r="F98" s="208">
        <v>0</v>
      </c>
      <c r="G98" s="211" t="str">
        <f t="shared" si="11"/>
        <v/>
      </c>
      <c r="H98" s="212" t="str">
        <f t="shared" si="12"/>
        <v/>
      </c>
      <c r="I98" s="212" t="str">
        <f t="shared" si="13"/>
        <v/>
      </c>
      <c r="J98" s="213" t="str">
        <f t="shared" si="14"/>
        <v/>
      </c>
      <c r="K98" s="214">
        <v>2208</v>
      </c>
      <c r="L98" s="208">
        <v>1930</v>
      </c>
      <c r="M98" s="209">
        <f t="shared" si="15"/>
        <v>0.87409420289855078</v>
      </c>
      <c r="N98" s="210">
        <v>0</v>
      </c>
      <c r="O98" s="208">
        <v>0</v>
      </c>
      <c r="P98" s="211" t="str">
        <f t="shared" si="16"/>
        <v/>
      </c>
      <c r="Q98" s="212" t="str">
        <f t="shared" si="17"/>
        <v/>
      </c>
      <c r="R98" s="212" t="str">
        <f t="shared" si="18"/>
        <v/>
      </c>
      <c r="S98" s="293" t="str">
        <f t="shared" si="19"/>
        <v/>
      </c>
    </row>
    <row r="99" spans="1:19" x14ac:dyDescent="0.25">
      <c r="A99" s="206" t="s">
        <v>353</v>
      </c>
      <c r="B99" s="207">
        <v>1344</v>
      </c>
      <c r="C99" s="208">
        <v>1199</v>
      </c>
      <c r="D99" s="209">
        <f t="shared" si="10"/>
        <v>0.89211309523809523</v>
      </c>
      <c r="E99" s="210">
        <v>1496</v>
      </c>
      <c r="F99" s="208">
        <v>1161</v>
      </c>
      <c r="G99" s="211">
        <f t="shared" si="11"/>
        <v>0.77606951871657759</v>
      </c>
      <c r="H99" s="212">
        <f t="shared" si="12"/>
        <v>-0.10160427807486627</v>
      </c>
      <c r="I99" s="212">
        <f t="shared" si="13"/>
        <v>3.2730404823428039E-2</v>
      </c>
      <c r="J99" s="213">
        <f t="shared" si="14"/>
        <v>0.11604357652151764</v>
      </c>
      <c r="K99" s="214">
        <v>2016</v>
      </c>
      <c r="L99" s="208">
        <v>1685</v>
      </c>
      <c r="M99" s="209">
        <f t="shared" si="15"/>
        <v>0.83581349206349209</v>
      </c>
      <c r="N99" s="210">
        <v>2118</v>
      </c>
      <c r="O99" s="208">
        <v>1616</v>
      </c>
      <c r="P99" s="211">
        <f t="shared" si="16"/>
        <v>0.76298394711992445</v>
      </c>
      <c r="Q99" s="212">
        <f t="shared" si="17"/>
        <v>-4.8158640226628857E-2</v>
      </c>
      <c r="R99" s="212">
        <f t="shared" si="18"/>
        <v>4.269801980198018E-2</v>
      </c>
      <c r="S99" s="293">
        <f t="shared" si="19"/>
        <v>7.2829544943567637E-2</v>
      </c>
    </row>
    <row r="100" spans="1:19" x14ac:dyDescent="0.25">
      <c r="A100" s="206" t="s">
        <v>354</v>
      </c>
      <c r="B100" s="207">
        <v>1344</v>
      </c>
      <c r="C100" s="208">
        <v>1044</v>
      </c>
      <c r="D100" s="209">
        <f t="shared" si="10"/>
        <v>0.7767857142857143</v>
      </c>
      <c r="E100" s="210">
        <v>0</v>
      </c>
      <c r="F100" s="208">
        <v>0</v>
      </c>
      <c r="G100" s="211" t="str">
        <f t="shared" si="11"/>
        <v/>
      </c>
      <c r="H100" s="212" t="str">
        <f t="shared" si="12"/>
        <v/>
      </c>
      <c r="I100" s="212" t="str">
        <f t="shared" si="13"/>
        <v/>
      </c>
      <c r="J100" s="213" t="str">
        <f t="shared" si="14"/>
        <v/>
      </c>
      <c r="K100" s="214">
        <v>6136</v>
      </c>
      <c r="L100" s="208">
        <v>4194</v>
      </c>
      <c r="M100" s="209">
        <f t="shared" si="15"/>
        <v>0.68350717079530643</v>
      </c>
      <c r="N100" s="210">
        <v>0</v>
      </c>
      <c r="O100" s="208">
        <v>0</v>
      </c>
      <c r="P100" s="211" t="str">
        <f t="shared" si="16"/>
        <v/>
      </c>
      <c r="Q100" s="212" t="str">
        <f t="shared" si="17"/>
        <v/>
      </c>
      <c r="R100" s="212" t="str">
        <f t="shared" si="18"/>
        <v/>
      </c>
      <c r="S100" s="293" t="str">
        <f t="shared" si="19"/>
        <v/>
      </c>
    </row>
    <row r="101" spans="1:19" x14ac:dyDescent="0.25">
      <c r="A101" s="206" t="s">
        <v>355</v>
      </c>
      <c r="B101" s="207">
        <v>1344</v>
      </c>
      <c r="C101" s="208">
        <v>1040</v>
      </c>
      <c r="D101" s="209">
        <f t="shared" si="10"/>
        <v>0.77380952380952384</v>
      </c>
      <c r="E101" s="210">
        <v>1378</v>
      </c>
      <c r="F101" s="208">
        <v>845</v>
      </c>
      <c r="G101" s="211">
        <f t="shared" si="11"/>
        <v>0.6132075471698113</v>
      </c>
      <c r="H101" s="212">
        <f t="shared" si="12"/>
        <v>-2.4673439767779359E-2</v>
      </c>
      <c r="I101" s="212">
        <f t="shared" si="13"/>
        <v>0.23076923076923084</v>
      </c>
      <c r="J101" s="213">
        <f t="shared" si="14"/>
        <v>0.16060197663971254</v>
      </c>
      <c r="K101" s="214">
        <v>10526</v>
      </c>
      <c r="L101" s="208">
        <v>6652</v>
      </c>
      <c r="M101" s="209">
        <f t="shared" si="15"/>
        <v>0.63195895876876307</v>
      </c>
      <c r="N101" s="210">
        <v>10052</v>
      </c>
      <c r="O101" s="208">
        <v>5911</v>
      </c>
      <c r="P101" s="211">
        <f t="shared" si="16"/>
        <v>0.58804218066056502</v>
      </c>
      <c r="Q101" s="212">
        <f t="shared" si="17"/>
        <v>4.7154795065658561E-2</v>
      </c>
      <c r="R101" s="212">
        <f t="shared" si="18"/>
        <v>0.12535949923870748</v>
      </c>
      <c r="S101" s="293">
        <f t="shared" si="19"/>
        <v>4.3916778108198051E-2</v>
      </c>
    </row>
    <row r="102" spans="1:19" x14ac:dyDescent="0.25">
      <c r="A102" s="206" t="s">
        <v>356</v>
      </c>
      <c r="B102" s="207">
        <v>1248</v>
      </c>
      <c r="C102" s="208">
        <v>1130</v>
      </c>
      <c r="D102" s="209">
        <f t="shared" si="10"/>
        <v>0.90544871794871795</v>
      </c>
      <c r="E102" s="210">
        <v>1250</v>
      </c>
      <c r="F102" s="208">
        <v>1109</v>
      </c>
      <c r="G102" s="211">
        <f t="shared" si="11"/>
        <v>0.88719999999999999</v>
      </c>
      <c r="H102" s="212">
        <f t="shared" si="12"/>
        <v>-1.6000000000000458E-3</v>
      </c>
      <c r="I102" s="212">
        <f t="shared" si="13"/>
        <v>1.8935978358881833E-2</v>
      </c>
      <c r="J102" s="213">
        <f t="shared" si="14"/>
        <v>1.8248717948717963E-2</v>
      </c>
      <c r="K102" s="214">
        <v>8466</v>
      </c>
      <c r="L102" s="208">
        <v>7578</v>
      </c>
      <c r="M102" s="209">
        <f t="shared" si="15"/>
        <v>0.89510985116938346</v>
      </c>
      <c r="N102" s="210">
        <v>8874</v>
      </c>
      <c r="O102" s="208">
        <v>7402</v>
      </c>
      <c r="P102" s="211">
        <f t="shared" si="16"/>
        <v>0.83412215460896999</v>
      </c>
      <c r="Q102" s="212">
        <f t="shared" si="17"/>
        <v>-4.5977011494252928E-2</v>
      </c>
      <c r="R102" s="212">
        <f t="shared" si="18"/>
        <v>2.3777357470953886E-2</v>
      </c>
      <c r="S102" s="293">
        <f t="shared" si="19"/>
        <v>6.0987696560413474E-2</v>
      </c>
    </row>
    <row r="103" spans="1:19" x14ac:dyDescent="0.25">
      <c r="A103" s="206" t="s">
        <v>357</v>
      </c>
      <c r="B103" s="207">
        <v>1248</v>
      </c>
      <c r="C103" s="208">
        <v>1082</v>
      </c>
      <c r="D103" s="209">
        <f t="shared" si="10"/>
        <v>0.86698717948717952</v>
      </c>
      <c r="E103" s="210">
        <v>1199</v>
      </c>
      <c r="F103" s="208">
        <v>980</v>
      </c>
      <c r="G103" s="211">
        <f t="shared" si="11"/>
        <v>0.81734778982485401</v>
      </c>
      <c r="H103" s="212">
        <f t="shared" si="12"/>
        <v>4.08673894912428E-2</v>
      </c>
      <c r="I103" s="212">
        <f t="shared" si="13"/>
        <v>0.10408163265306114</v>
      </c>
      <c r="J103" s="213">
        <f t="shared" si="14"/>
        <v>4.9639389662325506E-2</v>
      </c>
      <c r="K103" s="214">
        <v>8562</v>
      </c>
      <c r="L103" s="208">
        <v>6917</v>
      </c>
      <c r="M103" s="209">
        <f t="shared" si="15"/>
        <v>0.80787199252511099</v>
      </c>
      <c r="N103" s="210">
        <v>7427</v>
      </c>
      <c r="O103" s="208">
        <v>5715</v>
      </c>
      <c r="P103" s="211">
        <f t="shared" si="16"/>
        <v>0.76948969974417669</v>
      </c>
      <c r="Q103" s="212">
        <f t="shared" si="17"/>
        <v>0.1528207890130604</v>
      </c>
      <c r="R103" s="212">
        <f t="shared" si="18"/>
        <v>0.21032370953630797</v>
      </c>
      <c r="S103" s="293">
        <f t="shared" si="19"/>
        <v>3.8382292780934302E-2</v>
      </c>
    </row>
    <row r="104" spans="1:19" x14ac:dyDescent="0.25">
      <c r="A104" s="206" t="s">
        <v>358</v>
      </c>
      <c r="B104" s="207">
        <v>1247</v>
      </c>
      <c r="C104" s="208">
        <v>936</v>
      </c>
      <c r="D104" s="209">
        <f t="shared" si="10"/>
        <v>0.75060144346431434</v>
      </c>
      <c r="E104" s="210">
        <v>1185</v>
      </c>
      <c r="F104" s="208">
        <v>977</v>
      </c>
      <c r="G104" s="211">
        <f t="shared" si="11"/>
        <v>0.82447257383966244</v>
      </c>
      <c r="H104" s="212">
        <f t="shared" si="12"/>
        <v>5.2320675105485215E-2</v>
      </c>
      <c r="I104" s="212">
        <f t="shared" si="13"/>
        <v>-4.1965199590583424E-2</v>
      </c>
      <c r="J104" s="213">
        <f t="shared" si="14"/>
        <v>-7.3871130375348093E-2</v>
      </c>
      <c r="K104" s="214">
        <v>8108</v>
      </c>
      <c r="L104" s="208">
        <v>6161</v>
      </c>
      <c r="M104" s="209">
        <f t="shared" si="15"/>
        <v>0.75986679822397629</v>
      </c>
      <c r="N104" s="210">
        <v>7496</v>
      </c>
      <c r="O104" s="208">
        <v>4789</v>
      </c>
      <c r="P104" s="211">
        <f t="shared" si="16"/>
        <v>0.6388740661686233</v>
      </c>
      <c r="Q104" s="212">
        <f t="shared" si="17"/>
        <v>8.1643543223052228E-2</v>
      </c>
      <c r="R104" s="212">
        <f t="shared" si="18"/>
        <v>0.28648987262476511</v>
      </c>
      <c r="S104" s="293">
        <f t="shared" si="19"/>
        <v>0.12099273205535299</v>
      </c>
    </row>
    <row r="105" spans="1:19" x14ac:dyDescent="0.25">
      <c r="A105" s="206" t="s">
        <v>359</v>
      </c>
      <c r="B105" s="207">
        <v>1242</v>
      </c>
      <c r="C105" s="208">
        <v>888</v>
      </c>
      <c r="D105" s="209">
        <f t="shared" si="10"/>
        <v>0.71497584541062797</v>
      </c>
      <c r="E105" s="210">
        <v>1018</v>
      </c>
      <c r="F105" s="208">
        <v>887</v>
      </c>
      <c r="G105" s="211">
        <f t="shared" si="11"/>
        <v>0.87131630648330061</v>
      </c>
      <c r="H105" s="212">
        <f t="shared" si="12"/>
        <v>0.22003929273084477</v>
      </c>
      <c r="I105" s="212">
        <f t="shared" si="13"/>
        <v>1.1273957158963732E-3</v>
      </c>
      <c r="J105" s="213">
        <f t="shared" si="14"/>
        <v>-0.15634046107267263</v>
      </c>
      <c r="K105" s="214">
        <v>8960</v>
      </c>
      <c r="L105" s="208">
        <v>6516</v>
      </c>
      <c r="M105" s="209">
        <f t="shared" si="15"/>
        <v>0.72723214285714288</v>
      </c>
      <c r="N105" s="210">
        <v>9020</v>
      </c>
      <c r="O105" s="208">
        <v>6690</v>
      </c>
      <c r="P105" s="211">
        <f t="shared" si="16"/>
        <v>0.74168514412416853</v>
      </c>
      <c r="Q105" s="212">
        <f t="shared" si="17"/>
        <v>-6.6518847006651338E-3</v>
      </c>
      <c r="R105" s="212">
        <f t="shared" si="18"/>
        <v>-2.6008968609865457E-2</v>
      </c>
      <c r="S105" s="293">
        <f t="shared" si="19"/>
        <v>-1.4453001267025645E-2</v>
      </c>
    </row>
    <row r="106" spans="1:19" x14ac:dyDescent="0.25">
      <c r="A106" s="206" t="s">
        <v>360</v>
      </c>
      <c r="B106" s="207">
        <v>1152</v>
      </c>
      <c r="C106" s="208">
        <v>739</v>
      </c>
      <c r="D106" s="209">
        <f t="shared" si="10"/>
        <v>0.64149305555555558</v>
      </c>
      <c r="E106" s="210">
        <v>780</v>
      </c>
      <c r="F106" s="208">
        <v>535</v>
      </c>
      <c r="G106" s="211">
        <f t="shared" si="11"/>
        <v>0.6858974358974359</v>
      </c>
      <c r="H106" s="212">
        <f t="shared" si="12"/>
        <v>0.47692307692307701</v>
      </c>
      <c r="I106" s="212">
        <f t="shared" si="13"/>
        <v>0.38130841121495318</v>
      </c>
      <c r="J106" s="213">
        <f t="shared" si="14"/>
        <v>-4.4404380341880323E-2</v>
      </c>
      <c r="K106" s="214">
        <v>5564</v>
      </c>
      <c r="L106" s="208">
        <v>3785</v>
      </c>
      <c r="M106" s="209">
        <f t="shared" si="15"/>
        <v>0.68026599568655644</v>
      </c>
      <c r="N106" s="210">
        <v>5450</v>
      </c>
      <c r="O106" s="208">
        <v>3590</v>
      </c>
      <c r="P106" s="211">
        <f t="shared" si="16"/>
        <v>0.65871559633027521</v>
      </c>
      <c r="Q106" s="212">
        <f t="shared" si="17"/>
        <v>2.0917431192660541E-2</v>
      </c>
      <c r="R106" s="212">
        <f t="shared" si="18"/>
        <v>5.4317548746518174E-2</v>
      </c>
      <c r="S106" s="293">
        <f t="shared" si="19"/>
        <v>2.1550399356281225E-2</v>
      </c>
    </row>
    <row r="107" spans="1:19" x14ac:dyDescent="0.25">
      <c r="A107" s="206" t="s">
        <v>361</v>
      </c>
      <c r="B107" s="207">
        <v>1060</v>
      </c>
      <c r="C107" s="208">
        <v>938</v>
      </c>
      <c r="D107" s="209">
        <f t="shared" si="10"/>
        <v>0.88490566037735852</v>
      </c>
      <c r="E107" s="210">
        <v>1312</v>
      </c>
      <c r="F107" s="208">
        <v>1216</v>
      </c>
      <c r="G107" s="211">
        <f t="shared" si="11"/>
        <v>0.92682926829268297</v>
      </c>
      <c r="H107" s="212">
        <f t="shared" si="12"/>
        <v>-0.19207317073170727</v>
      </c>
      <c r="I107" s="212">
        <f t="shared" si="13"/>
        <v>-0.22861842105263153</v>
      </c>
      <c r="J107" s="213">
        <f t="shared" si="14"/>
        <v>-4.1923607915324457E-2</v>
      </c>
      <c r="K107" s="214">
        <v>7927</v>
      </c>
      <c r="L107" s="208">
        <v>6397</v>
      </c>
      <c r="M107" s="209">
        <f t="shared" si="15"/>
        <v>0.80698877254951429</v>
      </c>
      <c r="N107" s="210">
        <v>7836</v>
      </c>
      <c r="O107" s="208">
        <v>5314</v>
      </c>
      <c r="P107" s="211">
        <f t="shared" si="16"/>
        <v>0.67815211842776923</v>
      </c>
      <c r="Q107" s="212">
        <f t="shared" si="17"/>
        <v>1.1613067891781625E-2</v>
      </c>
      <c r="R107" s="212">
        <f t="shared" si="18"/>
        <v>0.20380127963869032</v>
      </c>
      <c r="S107" s="293">
        <f t="shared" si="19"/>
        <v>0.12883665412174505</v>
      </c>
    </row>
    <row r="108" spans="1:19" x14ac:dyDescent="0.25">
      <c r="A108" s="206" t="s">
        <v>362</v>
      </c>
      <c r="B108" s="207">
        <v>1009</v>
      </c>
      <c r="C108" s="208">
        <v>756</v>
      </c>
      <c r="D108" s="209">
        <f t="shared" si="10"/>
        <v>0.7492566897918731</v>
      </c>
      <c r="E108" s="210">
        <v>1017</v>
      </c>
      <c r="F108" s="208">
        <v>858</v>
      </c>
      <c r="G108" s="211">
        <f t="shared" si="11"/>
        <v>0.84365781710914456</v>
      </c>
      <c r="H108" s="212">
        <f t="shared" si="12"/>
        <v>-7.8662733529990536E-3</v>
      </c>
      <c r="I108" s="212">
        <f t="shared" si="13"/>
        <v>-0.11888111888111885</v>
      </c>
      <c r="J108" s="213">
        <f t="shared" si="14"/>
        <v>-9.440112731727146E-2</v>
      </c>
      <c r="K108" s="214">
        <v>4893</v>
      </c>
      <c r="L108" s="208">
        <v>3842</v>
      </c>
      <c r="M108" s="209">
        <f t="shared" si="15"/>
        <v>0.78520335172695688</v>
      </c>
      <c r="N108" s="210">
        <v>5687</v>
      </c>
      <c r="O108" s="208">
        <v>4668</v>
      </c>
      <c r="P108" s="211">
        <f t="shared" si="16"/>
        <v>0.82081941269562164</v>
      </c>
      <c r="Q108" s="212">
        <f t="shared" si="17"/>
        <v>-0.13961666959732721</v>
      </c>
      <c r="R108" s="212">
        <f t="shared" si="18"/>
        <v>-0.17694944301628102</v>
      </c>
      <c r="S108" s="293">
        <f t="shared" si="19"/>
        <v>-3.5616060968664764E-2</v>
      </c>
    </row>
    <row r="109" spans="1:19" x14ac:dyDescent="0.25">
      <c r="A109" s="206" t="s">
        <v>363</v>
      </c>
      <c r="B109" s="207">
        <v>984</v>
      </c>
      <c r="C109" s="208">
        <v>793</v>
      </c>
      <c r="D109" s="209">
        <f t="shared" si="10"/>
        <v>0.80589430894308944</v>
      </c>
      <c r="E109" s="210">
        <v>616</v>
      </c>
      <c r="F109" s="208">
        <v>558</v>
      </c>
      <c r="G109" s="211">
        <f t="shared" si="11"/>
        <v>0.9058441558441559</v>
      </c>
      <c r="H109" s="212">
        <f t="shared" si="12"/>
        <v>0.59740259740259738</v>
      </c>
      <c r="I109" s="212">
        <f t="shared" si="13"/>
        <v>0.42114695340501784</v>
      </c>
      <c r="J109" s="213">
        <f t="shared" si="14"/>
        <v>-9.9949846901066453E-2</v>
      </c>
      <c r="K109" s="214">
        <v>6636</v>
      </c>
      <c r="L109" s="208">
        <v>5659</v>
      </c>
      <c r="M109" s="209">
        <f t="shared" si="15"/>
        <v>0.85277275467148883</v>
      </c>
      <c r="N109" s="210">
        <v>5943</v>
      </c>
      <c r="O109" s="208">
        <v>4786</v>
      </c>
      <c r="P109" s="211">
        <f t="shared" si="16"/>
        <v>0.80531717987548379</v>
      </c>
      <c r="Q109" s="212">
        <f t="shared" si="17"/>
        <v>0.11660777385159005</v>
      </c>
      <c r="R109" s="212">
        <f t="shared" si="18"/>
        <v>0.18240702047638946</v>
      </c>
      <c r="S109" s="293">
        <f t="shared" si="19"/>
        <v>4.745557479600504E-2</v>
      </c>
    </row>
    <row r="110" spans="1:19" x14ac:dyDescent="0.25">
      <c r="A110" s="206" t="s">
        <v>364</v>
      </c>
      <c r="B110" s="207">
        <v>868</v>
      </c>
      <c r="C110" s="208">
        <v>333</v>
      </c>
      <c r="D110" s="209">
        <f t="shared" si="10"/>
        <v>0.38364055299539168</v>
      </c>
      <c r="E110" s="210">
        <v>540</v>
      </c>
      <c r="F110" s="208">
        <v>262</v>
      </c>
      <c r="G110" s="211">
        <f t="shared" si="11"/>
        <v>0.48518518518518516</v>
      </c>
      <c r="H110" s="212">
        <f t="shared" si="12"/>
        <v>0.6074074074074074</v>
      </c>
      <c r="I110" s="212">
        <f t="shared" si="13"/>
        <v>0.2709923664122138</v>
      </c>
      <c r="J110" s="213">
        <f t="shared" si="14"/>
        <v>-0.10154463218979348</v>
      </c>
      <c r="K110" s="214">
        <v>3724</v>
      </c>
      <c r="L110" s="208">
        <v>1547</v>
      </c>
      <c r="M110" s="209">
        <f t="shared" si="15"/>
        <v>0.41541353383458646</v>
      </c>
      <c r="N110" s="210">
        <v>2576</v>
      </c>
      <c r="O110" s="208">
        <v>1227</v>
      </c>
      <c r="P110" s="211">
        <f t="shared" si="16"/>
        <v>0.47631987577639751</v>
      </c>
      <c r="Q110" s="212">
        <f t="shared" si="17"/>
        <v>0.44565217391304346</v>
      </c>
      <c r="R110" s="212">
        <f t="shared" si="18"/>
        <v>0.26079869600652006</v>
      </c>
      <c r="S110" s="293">
        <f t="shared" si="19"/>
        <v>-6.0906341941811049E-2</v>
      </c>
    </row>
    <row r="111" spans="1:19" x14ac:dyDescent="0.25">
      <c r="A111" s="206" t="s">
        <v>365</v>
      </c>
      <c r="B111" s="207">
        <v>864</v>
      </c>
      <c r="C111" s="208">
        <v>653</v>
      </c>
      <c r="D111" s="209">
        <f t="shared" si="10"/>
        <v>0.75578703703703709</v>
      </c>
      <c r="E111" s="210">
        <v>0</v>
      </c>
      <c r="F111" s="208">
        <v>0</v>
      </c>
      <c r="G111" s="211" t="str">
        <f t="shared" si="11"/>
        <v/>
      </c>
      <c r="H111" s="212" t="str">
        <f t="shared" si="12"/>
        <v/>
      </c>
      <c r="I111" s="212" t="str">
        <f t="shared" si="13"/>
        <v/>
      </c>
      <c r="J111" s="213" t="str">
        <f t="shared" si="14"/>
        <v/>
      </c>
      <c r="K111" s="214">
        <v>9168</v>
      </c>
      <c r="L111" s="208">
        <v>5480</v>
      </c>
      <c r="M111" s="209">
        <f t="shared" si="15"/>
        <v>0.59773123909249559</v>
      </c>
      <c r="N111" s="210">
        <v>0</v>
      </c>
      <c r="O111" s="208">
        <v>0</v>
      </c>
      <c r="P111" s="211" t="str">
        <f t="shared" si="16"/>
        <v/>
      </c>
      <c r="Q111" s="212" t="str">
        <f t="shared" si="17"/>
        <v/>
      </c>
      <c r="R111" s="212" t="str">
        <f t="shared" si="18"/>
        <v/>
      </c>
      <c r="S111" s="293" t="str">
        <f t="shared" si="19"/>
        <v/>
      </c>
    </row>
    <row r="112" spans="1:19" x14ac:dyDescent="0.25">
      <c r="A112" s="206" t="s">
        <v>366</v>
      </c>
      <c r="B112" s="207">
        <v>864</v>
      </c>
      <c r="C112" s="208">
        <v>657</v>
      </c>
      <c r="D112" s="209">
        <f t="shared" si="10"/>
        <v>0.76041666666666663</v>
      </c>
      <c r="E112" s="210">
        <v>879</v>
      </c>
      <c r="F112" s="208">
        <v>810</v>
      </c>
      <c r="G112" s="211">
        <f t="shared" si="11"/>
        <v>0.92150170648464169</v>
      </c>
      <c r="H112" s="212">
        <f t="shared" si="12"/>
        <v>-1.7064846416382284E-2</v>
      </c>
      <c r="I112" s="212">
        <f t="shared" si="13"/>
        <v>-0.18888888888888888</v>
      </c>
      <c r="J112" s="213">
        <f t="shared" si="14"/>
        <v>-0.16108503981797506</v>
      </c>
      <c r="K112" s="214">
        <v>5737</v>
      </c>
      <c r="L112" s="208">
        <v>4510</v>
      </c>
      <c r="M112" s="209">
        <f t="shared" si="15"/>
        <v>0.78612515251873805</v>
      </c>
      <c r="N112" s="210">
        <v>5493</v>
      </c>
      <c r="O112" s="208">
        <v>3823</v>
      </c>
      <c r="P112" s="211">
        <f t="shared" si="16"/>
        <v>0.69597669761514658</v>
      </c>
      <c r="Q112" s="212">
        <f t="shared" si="17"/>
        <v>4.4420171126888786E-2</v>
      </c>
      <c r="R112" s="212">
        <f t="shared" si="18"/>
        <v>0.17970180486528897</v>
      </c>
      <c r="S112" s="293">
        <f t="shared" si="19"/>
        <v>9.0148454903591468E-2</v>
      </c>
    </row>
    <row r="113" spans="1:19" x14ac:dyDescent="0.25">
      <c r="A113" s="206" t="s">
        <v>367</v>
      </c>
      <c r="B113" s="207">
        <v>864</v>
      </c>
      <c r="C113" s="208">
        <v>714</v>
      </c>
      <c r="D113" s="209">
        <f t="shared" si="10"/>
        <v>0.82638888888888884</v>
      </c>
      <c r="E113" s="210">
        <v>96</v>
      </c>
      <c r="F113" s="208">
        <v>87</v>
      </c>
      <c r="G113" s="211">
        <f t="shared" si="11"/>
        <v>0.90625</v>
      </c>
      <c r="H113" s="212">
        <f t="shared" si="12"/>
        <v>8</v>
      </c>
      <c r="I113" s="212">
        <f t="shared" si="13"/>
        <v>7.2068965517241388</v>
      </c>
      <c r="J113" s="213">
        <f t="shared" si="14"/>
        <v>-7.986111111111116E-2</v>
      </c>
      <c r="K113" s="214">
        <v>3840</v>
      </c>
      <c r="L113" s="208">
        <v>3055</v>
      </c>
      <c r="M113" s="209">
        <f t="shared" si="15"/>
        <v>0.79557291666666663</v>
      </c>
      <c r="N113" s="210">
        <v>1302</v>
      </c>
      <c r="O113" s="208">
        <v>1036</v>
      </c>
      <c r="P113" s="211">
        <f t="shared" si="16"/>
        <v>0.79569892473118276</v>
      </c>
      <c r="Q113" s="212">
        <f t="shared" si="17"/>
        <v>1.9493087557603688</v>
      </c>
      <c r="R113" s="212">
        <f t="shared" si="18"/>
        <v>1.948841698841699</v>
      </c>
      <c r="S113" s="293">
        <f t="shared" si="19"/>
        <v>-1.2600806451612545E-4</v>
      </c>
    </row>
    <row r="114" spans="1:19" x14ac:dyDescent="0.25">
      <c r="A114" s="206" t="s">
        <v>368</v>
      </c>
      <c r="B114" s="207">
        <v>816</v>
      </c>
      <c r="C114" s="208">
        <v>672</v>
      </c>
      <c r="D114" s="209">
        <f t="shared" si="10"/>
        <v>0.82352941176470584</v>
      </c>
      <c r="E114" s="210">
        <v>772</v>
      </c>
      <c r="F114" s="208">
        <v>630</v>
      </c>
      <c r="G114" s="211">
        <f t="shared" si="11"/>
        <v>0.81606217616580312</v>
      </c>
      <c r="H114" s="212">
        <f t="shared" si="12"/>
        <v>5.6994818652849721E-2</v>
      </c>
      <c r="I114" s="212">
        <f t="shared" si="13"/>
        <v>6.6666666666666652E-2</v>
      </c>
      <c r="J114" s="213">
        <f t="shared" si="14"/>
        <v>7.4672355989027217E-3</v>
      </c>
      <c r="K114" s="214">
        <v>5764</v>
      </c>
      <c r="L114" s="208">
        <v>4664</v>
      </c>
      <c r="M114" s="209">
        <f t="shared" si="15"/>
        <v>0.80916030534351147</v>
      </c>
      <c r="N114" s="210">
        <v>5754</v>
      </c>
      <c r="O114" s="208">
        <v>4495</v>
      </c>
      <c r="P114" s="211">
        <f t="shared" si="16"/>
        <v>0.78119568995481403</v>
      </c>
      <c r="Q114" s="212">
        <f t="shared" si="17"/>
        <v>1.7379214459507519E-3</v>
      </c>
      <c r="R114" s="212">
        <f t="shared" si="18"/>
        <v>3.7597330367074466E-2</v>
      </c>
      <c r="S114" s="293">
        <f t="shared" si="19"/>
        <v>2.7964615388697434E-2</v>
      </c>
    </row>
    <row r="115" spans="1:19" x14ac:dyDescent="0.25">
      <c r="A115" s="206" t="s">
        <v>369</v>
      </c>
      <c r="B115" s="207">
        <v>733</v>
      </c>
      <c r="C115" s="208">
        <v>690</v>
      </c>
      <c r="D115" s="209">
        <f t="shared" si="10"/>
        <v>0.94133697135061389</v>
      </c>
      <c r="E115" s="210">
        <v>758</v>
      </c>
      <c r="F115" s="208">
        <v>573</v>
      </c>
      <c r="G115" s="211">
        <f t="shared" si="11"/>
        <v>0.75593667546174137</v>
      </c>
      <c r="H115" s="212">
        <f t="shared" si="12"/>
        <v>-3.2981530343007881E-2</v>
      </c>
      <c r="I115" s="212">
        <f t="shared" si="13"/>
        <v>0.20418848167539272</v>
      </c>
      <c r="J115" s="213">
        <f t="shared" si="14"/>
        <v>0.18540029588887252</v>
      </c>
      <c r="K115" s="214">
        <v>4660</v>
      </c>
      <c r="L115" s="208">
        <v>4156</v>
      </c>
      <c r="M115" s="209">
        <f t="shared" si="15"/>
        <v>0.89184549356223175</v>
      </c>
      <c r="N115" s="210">
        <v>4519</v>
      </c>
      <c r="O115" s="208">
        <v>2754</v>
      </c>
      <c r="P115" s="211">
        <f t="shared" si="16"/>
        <v>0.60942686435052007</v>
      </c>
      <c r="Q115" s="212">
        <f t="shared" si="17"/>
        <v>3.1201593272847994E-2</v>
      </c>
      <c r="R115" s="212">
        <f t="shared" si="18"/>
        <v>0.5090777051561366</v>
      </c>
      <c r="S115" s="293">
        <f t="shared" si="19"/>
        <v>0.28241862921171168</v>
      </c>
    </row>
    <row r="116" spans="1:19" x14ac:dyDescent="0.25">
      <c r="A116" s="206" t="s">
        <v>370</v>
      </c>
      <c r="B116" s="207">
        <v>724</v>
      </c>
      <c r="C116" s="208">
        <v>601</v>
      </c>
      <c r="D116" s="209">
        <f t="shared" si="10"/>
        <v>0.83011049723756902</v>
      </c>
      <c r="E116" s="210">
        <v>864</v>
      </c>
      <c r="F116" s="208">
        <v>644</v>
      </c>
      <c r="G116" s="211">
        <f t="shared" si="11"/>
        <v>0.74537037037037035</v>
      </c>
      <c r="H116" s="212">
        <f t="shared" si="12"/>
        <v>-0.16203703703703709</v>
      </c>
      <c r="I116" s="212">
        <f t="shared" si="13"/>
        <v>-6.6770186335403769E-2</v>
      </c>
      <c r="J116" s="213">
        <f t="shared" si="14"/>
        <v>8.4740126867198673E-2</v>
      </c>
      <c r="K116" s="214">
        <v>5370</v>
      </c>
      <c r="L116" s="208">
        <v>4206</v>
      </c>
      <c r="M116" s="209">
        <f t="shared" si="15"/>
        <v>0.78324022346368716</v>
      </c>
      <c r="N116" s="210">
        <v>5596</v>
      </c>
      <c r="O116" s="208">
        <v>4297</v>
      </c>
      <c r="P116" s="211">
        <f t="shared" si="16"/>
        <v>0.76786990707648317</v>
      </c>
      <c r="Q116" s="212">
        <f t="shared" si="17"/>
        <v>-4.0385989992852034E-2</v>
      </c>
      <c r="R116" s="212">
        <f t="shared" si="18"/>
        <v>-2.1177565743542015E-2</v>
      </c>
      <c r="S116" s="293">
        <f t="shared" si="19"/>
        <v>1.5370316387203986E-2</v>
      </c>
    </row>
    <row r="117" spans="1:19" x14ac:dyDescent="0.25">
      <c r="A117" s="206" t="s">
        <v>371</v>
      </c>
      <c r="B117" s="207">
        <v>720</v>
      </c>
      <c r="C117" s="208">
        <v>599</v>
      </c>
      <c r="D117" s="209">
        <f t="shared" si="10"/>
        <v>0.83194444444444449</v>
      </c>
      <c r="E117" s="210">
        <v>0</v>
      </c>
      <c r="F117" s="208">
        <v>0</v>
      </c>
      <c r="G117" s="211" t="str">
        <f t="shared" si="11"/>
        <v/>
      </c>
      <c r="H117" s="212" t="str">
        <f t="shared" si="12"/>
        <v/>
      </c>
      <c r="I117" s="212" t="str">
        <f t="shared" si="13"/>
        <v/>
      </c>
      <c r="J117" s="213" t="str">
        <f t="shared" si="14"/>
        <v/>
      </c>
      <c r="K117" s="214">
        <v>816</v>
      </c>
      <c r="L117" s="208">
        <v>660</v>
      </c>
      <c r="M117" s="209">
        <f t="shared" si="15"/>
        <v>0.80882352941176472</v>
      </c>
      <c r="N117" s="210">
        <v>0</v>
      </c>
      <c r="O117" s="208">
        <v>0</v>
      </c>
      <c r="P117" s="211" t="str">
        <f t="shared" si="16"/>
        <v/>
      </c>
      <c r="Q117" s="212" t="str">
        <f t="shared" si="17"/>
        <v/>
      </c>
      <c r="R117" s="212" t="str">
        <f t="shared" si="18"/>
        <v/>
      </c>
      <c r="S117" s="293" t="str">
        <f t="shared" si="19"/>
        <v/>
      </c>
    </row>
    <row r="118" spans="1:19" x14ac:dyDescent="0.25">
      <c r="A118" s="206" t="s">
        <v>372</v>
      </c>
      <c r="B118" s="207">
        <v>644</v>
      </c>
      <c r="C118" s="208">
        <v>620</v>
      </c>
      <c r="D118" s="209">
        <f t="shared" si="10"/>
        <v>0.96273291925465843</v>
      </c>
      <c r="E118" s="210">
        <v>686</v>
      </c>
      <c r="F118" s="208">
        <v>542</v>
      </c>
      <c r="G118" s="211">
        <f t="shared" si="11"/>
        <v>0.79008746355685133</v>
      </c>
      <c r="H118" s="212">
        <f t="shared" si="12"/>
        <v>-6.1224489795918324E-2</v>
      </c>
      <c r="I118" s="212">
        <f t="shared" si="13"/>
        <v>0.14391143911439119</v>
      </c>
      <c r="J118" s="213">
        <f t="shared" si="14"/>
        <v>0.17264545569780709</v>
      </c>
      <c r="K118" s="214">
        <v>4521</v>
      </c>
      <c r="L118" s="208">
        <v>3827</v>
      </c>
      <c r="M118" s="209">
        <f t="shared" si="15"/>
        <v>0.84649413846494137</v>
      </c>
      <c r="N118" s="210">
        <v>4475</v>
      </c>
      <c r="O118" s="208">
        <v>3262</v>
      </c>
      <c r="P118" s="211">
        <f t="shared" si="16"/>
        <v>0.72893854748603348</v>
      </c>
      <c r="Q118" s="212">
        <f t="shared" si="17"/>
        <v>1.0279329608938514E-2</v>
      </c>
      <c r="R118" s="212">
        <f t="shared" si="18"/>
        <v>0.17320662170447587</v>
      </c>
      <c r="S118" s="293">
        <f t="shared" si="19"/>
        <v>0.11755559097890789</v>
      </c>
    </row>
    <row r="119" spans="1:19" x14ac:dyDescent="0.25">
      <c r="A119" s="206" t="s">
        <v>373</v>
      </c>
      <c r="B119" s="207">
        <v>473</v>
      </c>
      <c r="C119" s="208">
        <v>221</v>
      </c>
      <c r="D119" s="209">
        <f t="shared" si="10"/>
        <v>0.46723044397463004</v>
      </c>
      <c r="E119" s="210">
        <v>475</v>
      </c>
      <c r="F119" s="208">
        <v>324</v>
      </c>
      <c r="G119" s="211">
        <f t="shared" si="11"/>
        <v>0.68210526315789477</v>
      </c>
      <c r="H119" s="212">
        <f t="shared" si="12"/>
        <v>-4.2105263157894424E-3</v>
      </c>
      <c r="I119" s="212">
        <f t="shared" si="13"/>
        <v>-0.3179012345679012</v>
      </c>
      <c r="J119" s="213">
        <f t="shared" si="14"/>
        <v>-0.21487481918326473</v>
      </c>
      <c r="K119" s="214">
        <v>2050</v>
      </c>
      <c r="L119" s="208">
        <v>1138</v>
      </c>
      <c r="M119" s="209">
        <f t="shared" si="15"/>
        <v>0.55512195121951224</v>
      </c>
      <c r="N119" s="210">
        <v>3154</v>
      </c>
      <c r="O119" s="208">
        <v>1912</v>
      </c>
      <c r="P119" s="211">
        <f t="shared" si="16"/>
        <v>0.60621433100824351</v>
      </c>
      <c r="Q119" s="212">
        <f t="shared" si="17"/>
        <v>-0.35003170577045017</v>
      </c>
      <c r="R119" s="212">
        <f t="shared" si="18"/>
        <v>-0.40481171548117156</v>
      </c>
      <c r="S119" s="293">
        <f t="shared" si="19"/>
        <v>-5.1092379788731268E-2</v>
      </c>
    </row>
    <row r="120" spans="1:19" x14ac:dyDescent="0.25">
      <c r="A120" s="206" t="s">
        <v>374</v>
      </c>
      <c r="B120" s="207">
        <v>430</v>
      </c>
      <c r="C120" s="208">
        <v>193</v>
      </c>
      <c r="D120" s="209">
        <f t="shared" si="10"/>
        <v>0.44883720930232557</v>
      </c>
      <c r="E120" s="210">
        <v>437</v>
      </c>
      <c r="F120" s="208">
        <v>272</v>
      </c>
      <c r="G120" s="211">
        <f t="shared" si="11"/>
        <v>0.62242562929061784</v>
      </c>
      <c r="H120" s="212">
        <f t="shared" si="12"/>
        <v>-1.6018306636155555E-2</v>
      </c>
      <c r="I120" s="212">
        <f t="shared" si="13"/>
        <v>-0.2904411764705882</v>
      </c>
      <c r="J120" s="213">
        <f t="shared" si="14"/>
        <v>-0.17358841998829228</v>
      </c>
      <c r="K120" s="214">
        <v>2007</v>
      </c>
      <c r="L120" s="208">
        <v>943</v>
      </c>
      <c r="M120" s="209">
        <f t="shared" si="15"/>
        <v>0.46985550572994517</v>
      </c>
      <c r="N120" s="210">
        <v>2755</v>
      </c>
      <c r="O120" s="208">
        <v>1695</v>
      </c>
      <c r="P120" s="211">
        <f t="shared" si="16"/>
        <v>0.61524500907441015</v>
      </c>
      <c r="Q120" s="212">
        <f t="shared" si="17"/>
        <v>-0.27150635208711438</v>
      </c>
      <c r="R120" s="212">
        <f t="shared" si="18"/>
        <v>-0.44365781710914454</v>
      </c>
      <c r="S120" s="293">
        <f t="shared" si="19"/>
        <v>-0.14538950334446499</v>
      </c>
    </row>
    <row r="121" spans="1:19" x14ac:dyDescent="0.25">
      <c r="A121" s="206" t="s">
        <v>375</v>
      </c>
      <c r="B121" s="207">
        <v>286</v>
      </c>
      <c r="C121" s="208">
        <v>196</v>
      </c>
      <c r="D121" s="209">
        <f t="shared" si="10"/>
        <v>0.68531468531468531</v>
      </c>
      <c r="E121" s="210">
        <v>269</v>
      </c>
      <c r="F121" s="208">
        <v>204</v>
      </c>
      <c r="G121" s="211">
        <f t="shared" si="11"/>
        <v>0.75836431226765799</v>
      </c>
      <c r="H121" s="212">
        <f t="shared" si="12"/>
        <v>6.3197026022304925E-2</v>
      </c>
      <c r="I121" s="212">
        <f t="shared" si="13"/>
        <v>-3.9215686274509776E-2</v>
      </c>
      <c r="J121" s="213">
        <f t="shared" si="14"/>
        <v>-7.3049626952972679E-2</v>
      </c>
      <c r="K121" s="214">
        <v>1903</v>
      </c>
      <c r="L121" s="208">
        <v>1353</v>
      </c>
      <c r="M121" s="209">
        <f t="shared" si="15"/>
        <v>0.71098265895953761</v>
      </c>
      <c r="N121" s="210">
        <v>2122</v>
      </c>
      <c r="O121" s="208">
        <v>1230</v>
      </c>
      <c r="P121" s="211">
        <f t="shared" si="16"/>
        <v>0.57964184731385482</v>
      </c>
      <c r="Q121" s="212">
        <f t="shared" si="17"/>
        <v>-0.10320452403393021</v>
      </c>
      <c r="R121" s="212">
        <f t="shared" si="18"/>
        <v>0.10000000000000009</v>
      </c>
      <c r="S121" s="293">
        <f t="shared" si="19"/>
        <v>0.13134081164568279</v>
      </c>
    </row>
    <row r="122" spans="1:19" x14ac:dyDescent="0.25">
      <c r="A122" s="206" t="s">
        <v>376</v>
      </c>
      <c r="B122" s="207">
        <v>273</v>
      </c>
      <c r="C122" s="208">
        <v>212</v>
      </c>
      <c r="D122" s="209">
        <f t="shared" si="10"/>
        <v>0.77655677655677657</v>
      </c>
      <c r="E122" s="210">
        <v>455</v>
      </c>
      <c r="F122" s="208">
        <v>394</v>
      </c>
      <c r="G122" s="211">
        <f t="shared" si="11"/>
        <v>0.86593406593406597</v>
      </c>
      <c r="H122" s="212">
        <f t="shared" si="12"/>
        <v>-0.4</v>
      </c>
      <c r="I122" s="212">
        <f t="shared" si="13"/>
        <v>-0.46192893401015234</v>
      </c>
      <c r="J122" s="213">
        <f t="shared" si="14"/>
        <v>-8.9377289377289393E-2</v>
      </c>
      <c r="K122" s="214">
        <v>2635</v>
      </c>
      <c r="L122" s="208">
        <v>2064</v>
      </c>
      <c r="M122" s="209">
        <f t="shared" si="15"/>
        <v>0.78330170777988617</v>
      </c>
      <c r="N122" s="210">
        <v>2778</v>
      </c>
      <c r="O122" s="208">
        <v>2166</v>
      </c>
      <c r="P122" s="211">
        <f t="shared" si="16"/>
        <v>0.77969762419006483</v>
      </c>
      <c r="Q122" s="212">
        <f t="shared" si="17"/>
        <v>-5.1475881929445633E-2</v>
      </c>
      <c r="R122" s="212">
        <f t="shared" si="18"/>
        <v>-4.7091412742382266E-2</v>
      </c>
      <c r="S122" s="293">
        <f t="shared" si="19"/>
        <v>3.6040835898213386E-3</v>
      </c>
    </row>
    <row r="123" spans="1:19" x14ac:dyDescent="0.25">
      <c r="A123" s="206" t="s">
        <v>377</v>
      </c>
      <c r="B123" s="207">
        <v>183</v>
      </c>
      <c r="C123" s="208">
        <v>84</v>
      </c>
      <c r="D123" s="209">
        <f t="shared" si="10"/>
        <v>0.45901639344262296</v>
      </c>
      <c r="E123" s="210">
        <v>171</v>
      </c>
      <c r="F123" s="208">
        <v>66</v>
      </c>
      <c r="G123" s="211">
        <f t="shared" si="11"/>
        <v>0.38596491228070173</v>
      </c>
      <c r="H123" s="212">
        <f t="shared" si="12"/>
        <v>7.0175438596491224E-2</v>
      </c>
      <c r="I123" s="212">
        <f t="shared" si="13"/>
        <v>0.27272727272727271</v>
      </c>
      <c r="J123" s="213">
        <f t="shared" si="14"/>
        <v>7.3051481161921228E-2</v>
      </c>
      <c r="K123" s="214">
        <v>1208</v>
      </c>
      <c r="L123" s="208">
        <v>520</v>
      </c>
      <c r="M123" s="209">
        <f t="shared" si="15"/>
        <v>0.43046357615894038</v>
      </c>
      <c r="N123" s="210">
        <v>1440</v>
      </c>
      <c r="O123" s="208">
        <v>555</v>
      </c>
      <c r="P123" s="211">
        <f t="shared" si="16"/>
        <v>0.38541666666666669</v>
      </c>
      <c r="Q123" s="212">
        <f t="shared" si="17"/>
        <v>-0.16111111111111109</v>
      </c>
      <c r="R123" s="212">
        <f t="shared" si="18"/>
        <v>-6.3063063063063085E-2</v>
      </c>
      <c r="S123" s="293">
        <f t="shared" si="19"/>
        <v>4.504690949227369E-2</v>
      </c>
    </row>
    <row r="124" spans="1:19" x14ac:dyDescent="0.25">
      <c r="A124" s="206" t="s">
        <v>378</v>
      </c>
      <c r="B124" s="207">
        <v>174</v>
      </c>
      <c r="C124" s="208">
        <v>123</v>
      </c>
      <c r="D124" s="209">
        <f t="shared" si="10"/>
        <v>0.7068965517241379</v>
      </c>
      <c r="E124" s="210">
        <v>0</v>
      </c>
      <c r="F124" s="208">
        <v>0</v>
      </c>
      <c r="G124" s="211" t="str">
        <f t="shared" si="11"/>
        <v/>
      </c>
      <c r="H124" s="212" t="str">
        <f t="shared" si="12"/>
        <v/>
      </c>
      <c r="I124" s="212" t="str">
        <f t="shared" si="13"/>
        <v/>
      </c>
      <c r="J124" s="213" t="str">
        <f t="shared" si="14"/>
        <v/>
      </c>
      <c r="K124" s="214">
        <v>492</v>
      </c>
      <c r="L124" s="208">
        <v>418</v>
      </c>
      <c r="M124" s="209">
        <f t="shared" si="15"/>
        <v>0.84959349593495936</v>
      </c>
      <c r="N124" s="210">
        <v>0</v>
      </c>
      <c r="O124" s="208">
        <v>0</v>
      </c>
      <c r="P124" s="211" t="str">
        <f t="shared" si="16"/>
        <v/>
      </c>
      <c r="Q124" s="212" t="str">
        <f t="shared" si="17"/>
        <v/>
      </c>
      <c r="R124" s="212" t="str">
        <f t="shared" si="18"/>
        <v/>
      </c>
      <c r="S124" s="293" t="str">
        <f t="shared" si="19"/>
        <v/>
      </c>
    </row>
    <row r="125" spans="1:19" x14ac:dyDescent="0.25">
      <c r="A125" s="206" t="s">
        <v>379</v>
      </c>
      <c r="B125" s="207">
        <v>174</v>
      </c>
      <c r="C125" s="208">
        <v>104</v>
      </c>
      <c r="D125" s="209">
        <f t="shared" si="10"/>
        <v>0.5977011494252874</v>
      </c>
      <c r="E125" s="210">
        <v>174</v>
      </c>
      <c r="F125" s="208">
        <v>83</v>
      </c>
      <c r="G125" s="211">
        <f t="shared" si="11"/>
        <v>0.47701149425287354</v>
      </c>
      <c r="H125" s="212">
        <f t="shared" si="12"/>
        <v>0</v>
      </c>
      <c r="I125" s="212">
        <f t="shared" si="13"/>
        <v>0.25301204819277112</v>
      </c>
      <c r="J125" s="213">
        <f t="shared" si="14"/>
        <v>0.12068965517241387</v>
      </c>
      <c r="K125" s="214">
        <v>174</v>
      </c>
      <c r="L125" s="208">
        <v>104</v>
      </c>
      <c r="M125" s="209">
        <f t="shared" si="15"/>
        <v>0.5977011494252874</v>
      </c>
      <c r="N125" s="210">
        <v>324</v>
      </c>
      <c r="O125" s="208">
        <v>83</v>
      </c>
      <c r="P125" s="211">
        <f t="shared" si="16"/>
        <v>0.25617283950617287</v>
      </c>
      <c r="Q125" s="212">
        <f t="shared" si="17"/>
        <v>-0.46296296296296291</v>
      </c>
      <c r="R125" s="212">
        <f t="shared" si="18"/>
        <v>0.25301204819277112</v>
      </c>
      <c r="S125" s="293">
        <f t="shared" si="19"/>
        <v>0.34152830991911454</v>
      </c>
    </row>
    <row r="126" spans="1:19" x14ac:dyDescent="0.25">
      <c r="A126" s="206" t="s">
        <v>380</v>
      </c>
      <c r="B126" s="207">
        <v>161</v>
      </c>
      <c r="C126" s="208">
        <v>119</v>
      </c>
      <c r="D126" s="209">
        <f t="shared" si="10"/>
        <v>0.73913043478260865</v>
      </c>
      <c r="E126" s="210">
        <v>0</v>
      </c>
      <c r="F126" s="208">
        <v>0</v>
      </c>
      <c r="G126" s="211" t="str">
        <f t="shared" si="11"/>
        <v/>
      </c>
      <c r="H126" s="212" t="str">
        <f t="shared" si="12"/>
        <v/>
      </c>
      <c r="I126" s="212" t="str">
        <f t="shared" si="13"/>
        <v/>
      </c>
      <c r="J126" s="213" t="str">
        <f t="shared" si="14"/>
        <v/>
      </c>
      <c r="K126" s="214">
        <v>541</v>
      </c>
      <c r="L126" s="208">
        <v>375</v>
      </c>
      <c r="M126" s="209">
        <f t="shared" si="15"/>
        <v>0.69316081330868762</v>
      </c>
      <c r="N126" s="210">
        <v>152</v>
      </c>
      <c r="O126" s="208">
        <v>111</v>
      </c>
      <c r="P126" s="211">
        <f t="shared" si="16"/>
        <v>0.73026315789473684</v>
      </c>
      <c r="Q126" s="212">
        <f t="shared" si="17"/>
        <v>2.5592105263157894</v>
      </c>
      <c r="R126" s="212">
        <f t="shared" si="18"/>
        <v>2.3783783783783785</v>
      </c>
      <c r="S126" s="293">
        <f t="shared" si="19"/>
        <v>-3.7102344586049218E-2</v>
      </c>
    </row>
    <row r="127" spans="1:19" x14ac:dyDescent="0.25">
      <c r="A127" s="206" t="s">
        <v>381</v>
      </c>
      <c r="B127" s="207">
        <v>152</v>
      </c>
      <c r="C127" s="208">
        <v>117</v>
      </c>
      <c r="D127" s="209">
        <f t="shared" si="10"/>
        <v>0.76973684210526316</v>
      </c>
      <c r="E127" s="210">
        <v>171</v>
      </c>
      <c r="F127" s="208">
        <v>109</v>
      </c>
      <c r="G127" s="211">
        <f t="shared" si="11"/>
        <v>0.63742690058479534</v>
      </c>
      <c r="H127" s="212">
        <f t="shared" si="12"/>
        <v>-0.11111111111111116</v>
      </c>
      <c r="I127" s="212">
        <f t="shared" si="13"/>
        <v>7.3394495412844041E-2</v>
      </c>
      <c r="J127" s="213">
        <f t="shared" si="14"/>
        <v>0.13230994152046782</v>
      </c>
      <c r="K127" s="214">
        <v>912</v>
      </c>
      <c r="L127" s="208">
        <v>532</v>
      </c>
      <c r="M127" s="209">
        <f t="shared" si="15"/>
        <v>0.58333333333333337</v>
      </c>
      <c r="N127" s="210">
        <v>2166</v>
      </c>
      <c r="O127" s="208">
        <v>1164</v>
      </c>
      <c r="P127" s="211">
        <f t="shared" si="16"/>
        <v>0.53739612188365649</v>
      </c>
      <c r="Q127" s="212">
        <f t="shared" si="17"/>
        <v>-0.57894736842105265</v>
      </c>
      <c r="R127" s="212">
        <f t="shared" si="18"/>
        <v>-0.54295532646048117</v>
      </c>
      <c r="S127" s="293">
        <f t="shared" si="19"/>
        <v>4.5937211449676885E-2</v>
      </c>
    </row>
    <row r="128" spans="1:19" x14ac:dyDescent="0.25">
      <c r="A128" s="206" t="s">
        <v>382</v>
      </c>
      <c r="B128" s="207">
        <v>151</v>
      </c>
      <c r="C128" s="208">
        <v>141</v>
      </c>
      <c r="D128" s="209">
        <f t="shared" si="10"/>
        <v>0.93377483443708609</v>
      </c>
      <c r="E128" s="210">
        <v>178</v>
      </c>
      <c r="F128" s="208">
        <v>171</v>
      </c>
      <c r="G128" s="211">
        <f t="shared" si="11"/>
        <v>0.9606741573033708</v>
      </c>
      <c r="H128" s="212">
        <f t="shared" si="12"/>
        <v>-0.151685393258427</v>
      </c>
      <c r="I128" s="212">
        <f t="shared" si="13"/>
        <v>-0.17543859649122806</v>
      </c>
      <c r="J128" s="213">
        <f t="shared" si="14"/>
        <v>-2.6899322866284714E-2</v>
      </c>
      <c r="K128" s="214">
        <v>1139</v>
      </c>
      <c r="L128" s="208">
        <v>1061</v>
      </c>
      <c r="M128" s="209">
        <f t="shared" si="15"/>
        <v>0.93151887620719931</v>
      </c>
      <c r="N128" s="210">
        <v>1257</v>
      </c>
      <c r="O128" s="208">
        <v>1067</v>
      </c>
      <c r="P128" s="211">
        <f t="shared" si="16"/>
        <v>0.84884645982498008</v>
      </c>
      <c r="Q128" s="212">
        <f t="shared" si="17"/>
        <v>-9.3874303898170197E-2</v>
      </c>
      <c r="R128" s="212">
        <f t="shared" si="18"/>
        <v>-5.623242736644829E-3</v>
      </c>
      <c r="S128" s="293">
        <f t="shared" si="19"/>
        <v>8.2672416382219227E-2</v>
      </c>
    </row>
    <row r="129" spans="1:19" x14ac:dyDescent="0.25">
      <c r="A129" s="206" t="s">
        <v>383</v>
      </c>
      <c r="B129" s="207">
        <v>150</v>
      </c>
      <c r="C129" s="208">
        <v>0</v>
      </c>
      <c r="D129" s="209">
        <f t="shared" si="10"/>
        <v>0</v>
      </c>
      <c r="E129" s="210">
        <v>0</v>
      </c>
      <c r="F129" s="208">
        <v>0</v>
      </c>
      <c r="G129" s="211" t="str">
        <f t="shared" si="11"/>
        <v/>
      </c>
      <c r="H129" s="212" t="str">
        <f t="shared" si="12"/>
        <v/>
      </c>
      <c r="I129" s="212" t="str">
        <f t="shared" si="13"/>
        <v/>
      </c>
      <c r="J129" s="213" t="str">
        <f t="shared" si="14"/>
        <v/>
      </c>
      <c r="K129" s="214">
        <v>612</v>
      </c>
      <c r="L129" s="208">
        <v>186</v>
      </c>
      <c r="M129" s="209">
        <f t="shared" si="15"/>
        <v>0.30392156862745096</v>
      </c>
      <c r="N129" s="210">
        <v>150</v>
      </c>
      <c r="O129" s="208">
        <v>136</v>
      </c>
      <c r="P129" s="211">
        <f t="shared" si="16"/>
        <v>0.90666666666666662</v>
      </c>
      <c r="Q129" s="212">
        <f t="shared" si="17"/>
        <v>3.08</v>
      </c>
      <c r="R129" s="212">
        <f t="shared" si="18"/>
        <v>0.36764705882352944</v>
      </c>
      <c r="S129" s="293">
        <f t="shared" si="19"/>
        <v>-0.60274509803921572</v>
      </c>
    </row>
    <row r="130" spans="1:19" x14ac:dyDescent="0.25">
      <c r="A130" s="206" t="s">
        <v>384</v>
      </c>
      <c r="B130" s="207">
        <v>144</v>
      </c>
      <c r="C130" s="208">
        <v>93</v>
      </c>
      <c r="D130" s="209">
        <f t="shared" si="10"/>
        <v>0.64583333333333337</v>
      </c>
      <c r="E130" s="210">
        <v>0</v>
      </c>
      <c r="F130" s="208">
        <v>0</v>
      </c>
      <c r="G130" s="211" t="str">
        <f t="shared" si="11"/>
        <v/>
      </c>
      <c r="H130" s="212" t="str">
        <f t="shared" si="12"/>
        <v/>
      </c>
      <c r="I130" s="212" t="str">
        <f t="shared" si="13"/>
        <v/>
      </c>
      <c r="J130" s="213" t="str">
        <f t="shared" si="14"/>
        <v/>
      </c>
      <c r="K130" s="214">
        <v>144</v>
      </c>
      <c r="L130" s="208">
        <v>93</v>
      </c>
      <c r="M130" s="209">
        <f t="shared" si="15"/>
        <v>0.64583333333333337</v>
      </c>
      <c r="N130" s="210">
        <v>76</v>
      </c>
      <c r="O130" s="208">
        <v>54</v>
      </c>
      <c r="P130" s="211">
        <f t="shared" si="16"/>
        <v>0.71052631578947367</v>
      </c>
      <c r="Q130" s="212">
        <f t="shared" si="17"/>
        <v>0.89473684210526305</v>
      </c>
      <c r="R130" s="212">
        <f t="shared" si="18"/>
        <v>0.72222222222222232</v>
      </c>
      <c r="S130" s="293">
        <f t="shared" si="19"/>
        <v>-6.4692982456140302E-2</v>
      </c>
    </row>
    <row r="131" spans="1:19" x14ac:dyDescent="0.25">
      <c r="A131" s="206" t="s">
        <v>385</v>
      </c>
      <c r="B131" s="207">
        <v>131</v>
      </c>
      <c r="C131" s="208">
        <v>122</v>
      </c>
      <c r="D131" s="209">
        <f t="shared" si="10"/>
        <v>0.93129770992366412</v>
      </c>
      <c r="E131" s="210">
        <v>0</v>
      </c>
      <c r="F131" s="208">
        <v>0</v>
      </c>
      <c r="G131" s="211" t="str">
        <f t="shared" si="11"/>
        <v/>
      </c>
      <c r="H131" s="212" t="str">
        <f t="shared" si="12"/>
        <v/>
      </c>
      <c r="I131" s="212" t="str">
        <f t="shared" si="13"/>
        <v/>
      </c>
      <c r="J131" s="213" t="str">
        <f t="shared" si="14"/>
        <v/>
      </c>
      <c r="K131" s="214">
        <v>492</v>
      </c>
      <c r="L131" s="208">
        <v>393</v>
      </c>
      <c r="M131" s="209">
        <f t="shared" si="15"/>
        <v>0.79878048780487809</v>
      </c>
      <c r="N131" s="210">
        <v>0</v>
      </c>
      <c r="O131" s="208">
        <v>0</v>
      </c>
      <c r="P131" s="211" t="str">
        <f t="shared" si="16"/>
        <v/>
      </c>
      <c r="Q131" s="212" t="str">
        <f t="shared" si="17"/>
        <v/>
      </c>
      <c r="R131" s="212" t="str">
        <f t="shared" si="18"/>
        <v/>
      </c>
      <c r="S131" s="293" t="str">
        <f t="shared" si="19"/>
        <v/>
      </c>
    </row>
    <row r="132" spans="1:19" x14ac:dyDescent="0.25">
      <c r="A132" s="206" t="s">
        <v>386</v>
      </c>
      <c r="B132" s="207">
        <v>117</v>
      </c>
      <c r="C132" s="208">
        <v>63</v>
      </c>
      <c r="D132" s="209">
        <f t="shared" si="10"/>
        <v>0.53846153846153844</v>
      </c>
      <c r="E132" s="210">
        <v>133</v>
      </c>
      <c r="F132" s="208">
        <v>76</v>
      </c>
      <c r="G132" s="211">
        <f t="shared" si="11"/>
        <v>0.5714285714285714</v>
      </c>
      <c r="H132" s="212">
        <f t="shared" si="12"/>
        <v>-0.12030075187969924</v>
      </c>
      <c r="I132" s="212">
        <f t="shared" si="13"/>
        <v>-0.17105263157894735</v>
      </c>
      <c r="J132" s="213">
        <f t="shared" si="14"/>
        <v>-3.2967032967032961E-2</v>
      </c>
      <c r="K132" s="214">
        <v>762</v>
      </c>
      <c r="L132" s="208">
        <v>428</v>
      </c>
      <c r="M132" s="209">
        <f t="shared" si="15"/>
        <v>0.56167979002624668</v>
      </c>
      <c r="N132" s="210">
        <v>861</v>
      </c>
      <c r="O132" s="208">
        <v>499</v>
      </c>
      <c r="P132" s="211">
        <f t="shared" si="16"/>
        <v>0.57955865272938445</v>
      </c>
      <c r="Q132" s="212">
        <f t="shared" si="17"/>
        <v>-0.1149825783972126</v>
      </c>
      <c r="R132" s="212">
        <f t="shared" si="18"/>
        <v>-0.14228456913827658</v>
      </c>
      <c r="S132" s="293">
        <f t="shared" si="19"/>
        <v>-1.7878862703137766E-2</v>
      </c>
    </row>
    <row r="133" spans="1:19" x14ac:dyDescent="0.25">
      <c r="A133" s="206" t="s">
        <v>387</v>
      </c>
      <c r="B133" s="207">
        <v>100</v>
      </c>
      <c r="C133" s="208">
        <v>85</v>
      </c>
      <c r="D133" s="209">
        <f t="shared" si="10"/>
        <v>0.85</v>
      </c>
      <c r="E133" s="210">
        <v>0</v>
      </c>
      <c r="F133" s="208">
        <v>0</v>
      </c>
      <c r="G133" s="211" t="str">
        <f t="shared" si="11"/>
        <v/>
      </c>
      <c r="H133" s="212" t="str">
        <f t="shared" si="12"/>
        <v/>
      </c>
      <c r="I133" s="212" t="str">
        <f t="shared" si="13"/>
        <v/>
      </c>
      <c r="J133" s="213" t="str">
        <f t="shared" si="14"/>
        <v/>
      </c>
      <c r="K133" s="214">
        <v>196</v>
      </c>
      <c r="L133" s="208">
        <v>149</v>
      </c>
      <c r="M133" s="209">
        <f t="shared" si="15"/>
        <v>0.76020408163265307</v>
      </c>
      <c r="N133" s="210">
        <v>0</v>
      </c>
      <c r="O133" s="208">
        <v>0</v>
      </c>
      <c r="P133" s="211" t="str">
        <f t="shared" si="16"/>
        <v/>
      </c>
      <c r="Q133" s="212" t="str">
        <f t="shared" si="17"/>
        <v/>
      </c>
      <c r="R133" s="212" t="str">
        <f t="shared" si="18"/>
        <v/>
      </c>
      <c r="S133" s="293" t="str">
        <f t="shared" si="19"/>
        <v/>
      </c>
    </row>
    <row r="134" spans="1:19" x14ac:dyDescent="0.25">
      <c r="A134" s="206" t="s">
        <v>388</v>
      </c>
      <c r="B134" s="207">
        <v>60</v>
      </c>
      <c r="C134" s="208">
        <v>9</v>
      </c>
      <c r="D134" s="209">
        <f t="shared" si="10"/>
        <v>0.15</v>
      </c>
      <c r="E134" s="210">
        <v>76</v>
      </c>
      <c r="F134" s="208">
        <v>4</v>
      </c>
      <c r="G134" s="211">
        <f t="shared" si="11"/>
        <v>5.2631578947368418E-2</v>
      </c>
      <c r="H134" s="212">
        <f t="shared" si="12"/>
        <v>-0.21052631578947367</v>
      </c>
      <c r="I134" s="212">
        <f t="shared" si="13"/>
        <v>1.25</v>
      </c>
      <c r="J134" s="213">
        <f t="shared" si="14"/>
        <v>9.7368421052631576E-2</v>
      </c>
      <c r="K134" s="214">
        <v>136</v>
      </c>
      <c r="L134" s="208">
        <v>10</v>
      </c>
      <c r="M134" s="209">
        <f t="shared" si="15"/>
        <v>7.3529411764705885E-2</v>
      </c>
      <c r="N134" s="210">
        <v>363</v>
      </c>
      <c r="O134" s="208">
        <v>24</v>
      </c>
      <c r="P134" s="211">
        <f t="shared" si="16"/>
        <v>6.6115702479338845E-2</v>
      </c>
      <c r="Q134" s="212">
        <f t="shared" si="17"/>
        <v>-0.62534435261707988</v>
      </c>
      <c r="R134" s="212">
        <f t="shared" si="18"/>
        <v>-0.58333333333333326</v>
      </c>
      <c r="S134" s="293">
        <f t="shared" si="19"/>
        <v>7.41370928536704E-3</v>
      </c>
    </row>
    <row r="135" spans="1:19" x14ac:dyDescent="0.25">
      <c r="A135" s="206" t="s">
        <v>389</v>
      </c>
      <c r="B135" s="207">
        <v>59</v>
      </c>
      <c r="C135" s="208">
        <v>59</v>
      </c>
      <c r="D135" s="209">
        <f t="shared" si="10"/>
        <v>1</v>
      </c>
      <c r="E135" s="210">
        <v>199</v>
      </c>
      <c r="F135" s="208">
        <v>164</v>
      </c>
      <c r="G135" s="211">
        <f t="shared" si="11"/>
        <v>0.82412060301507539</v>
      </c>
      <c r="H135" s="212">
        <f t="shared" si="12"/>
        <v>-0.70351758793969843</v>
      </c>
      <c r="I135" s="212">
        <f t="shared" si="13"/>
        <v>-0.6402439024390244</v>
      </c>
      <c r="J135" s="213">
        <f t="shared" si="14"/>
        <v>0.17587939698492461</v>
      </c>
      <c r="K135" s="214">
        <v>851</v>
      </c>
      <c r="L135" s="208">
        <v>736</v>
      </c>
      <c r="M135" s="209">
        <f t="shared" si="15"/>
        <v>0.86486486486486491</v>
      </c>
      <c r="N135" s="210">
        <v>936</v>
      </c>
      <c r="O135" s="208">
        <v>667</v>
      </c>
      <c r="P135" s="211">
        <f t="shared" si="16"/>
        <v>0.71260683760683763</v>
      </c>
      <c r="Q135" s="212">
        <f t="shared" si="17"/>
        <v>-9.0811965811965822E-2</v>
      </c>
      <c r="R135" s="212">
        <f t="shared" si="18"/>
        <v>0.10344827586206895</v>
      </c>
      <c r="S135" s="293">
        <f t="shared" si="19"/>
        <v>0.15225802725802728</v>
      </c>
    </row>
    <row r="136" spans="1:19" x14ac:dyDescent="0.25">
      <c r="A136" s="206" t="s">
        <v>390</v>
      </c>
      <c r="B136" s="207">
        <v>56</v>
      </c>
      <c r="C136" s="208">
        <v>54</v>
      </c>
      <c r="D136" s="209">
        <f t="shared" si="10"/>
        <v>0.9642857142857143</v>
      </c>
      <c r="E136" s="210">
        <v>103</v>
      </c>
      <c r="F136" s="208">
        <v>60</v>
      </c>
      <c r="G136" s="211">
        <f t="shared" si="11"/>
        <v>0.58252427184466016</v>
      </c>
      <c r="H136" s="212">
        <f t="shared" si="12"/>
        <v>-0.4563106796116505</v>
      </c>
      <c r="I136" s="212">
        <f t="shared" si="13"/>
        <v>-9.9999999999999978E-2</v>
      </c>
      <c r="J136" s="213">
        <f t="shared" si="14"/>
        <v>0.38176144244105414</v>
      </c>
      <c r="K136" s="214">
        <v>395</v>
      </c>
      <c r="L136" s="208">
        <v>357</v>
      </c>
      <c r="M136" s="209">
        <f t="shared" si="15"/>
        <v>0.90379746835443042</v>
      </c>
      <c r="N136" s="210">
        <v>899</v>
      </c>
      <c r="O136" s="208">
        <v>715</v>
      </c>
      <c r="P136" s="211">
        <f t="shared" si="16"/>
        <v>0.79532814238042271</v>
      </c>
      <c r="Q136" s="212">
        <f t="shared" si="17"/>
        <v>-0.56062291434927691</v>
      </c>
      <c r="R136" s="212">
        <f t="shared" si="18"/>
        <v>-0.50069930069930069</v>
      </c>
      <c r="S136" s="293">
        <f t="shared" si="19"/>
        <v>0.10846932597400771</v>
      </c>
    </row>
    <row r="137" spans="1:19" x14ac:dyDescent="0.25">
      <c r="A137" s="206" t="s">
        <v>391</v>
      </c>
      <c r="B137" s="207">
        <v>55</v>
      </c>
      <c r="C137" s="208">
        <v>34</v>
      </c>
      <c r="D137" s="209">
        <f t="shared" ref="D137:D200" si="20">IFERROR(C137/B137,"")</f>
        <v>0.61818181818181817</v>
      </c>
      <c r="E137" s="210">
        <v>76</v>
      </c>
      <c r="F137" s="208">
        <v>12</v>
      </c>
      <c r="G137" s="211">
        <f t="shared" ref="G137:G200" si="21">IFERROR(F137/E137,"")</f>
        <v>0.15789473684210525</v>
      </c>
      <c r="H137" s="212">
        <f t="shared" ref="H137:H200" si="22">IFERROR(B137/E137-1,"")</f>
        <v>-0.27631578947368418</v>
      </c>
      <c r="I137" s="212">
        <f t="shared" ref="I137:I200" si="23">IFERROR(C137/F137-1,"")</f>
        <v>1.8333333333333335</v>
      </c>
      <c r="J137" s="213">
        <f t="shared" ref="J137:J200" si="24">IFERROR(D137-G137,"")</f>
        <v>0.46028708133971291</v>
      </c>
      <c r="K137" s="214">
        <v>326</v>
      </c>
      <c r="L137" s="208">
        <v>145</v>
      </c>
      <c r="M137" s="209">
        <f t="shared" ref="M137:M200" si="25">IFERROR(L137/K137,"")</f>
        <v>0.44478527607361962</v>
      </c>
      <c r="N137" s="210">
        <v>458</v>
      </c>
      <c r="O137" s="208">
        <v>136</v>
      </c>
      <c r="P137" s="211">
        <f t="shared" ref="P137:P200" si="26">IFERROR(O137/N137,"")</f>
        <v>0.29694323144104806</v>
      </c>
      <c r="Q137" s="212">
        <f t="shared" ref="Q137:Q200" si="27">IFERROR(K137/N137-1,"")</f>
        <v>-0.28820960698689957</v>
      </c>
      <c r="R137" s="212">
        <f t="shared" ref="R137:R200" si="28">IFERROR(L137/O137-1,"")</f>
        <v>6.6176470588235281E-2</v>
      </c>
      <c r="S137" s="293">
        <f t="shared" ref="S137:S200" si="29">IFERROR(M137-P137,"")</f>
        <v>0.14784204463257156</v>
      </c>
    </row>
    <row r="138" spans="1:19" x14ac:dyDescent="0.25">
      <c r="A138" s="206" t="s">
        <v>392</v>
      </c>
      <c r="B138" s="207">
        <v>54</v>
      </c>
      <c r="C138" s="208">
        <v>32</v>
      </c>
      <c r="D138" s="209">
        <f t="shared" si="20"/>
        <v>0.59259259259259256</v>
      </c>
      <c r="E138" s="210">
        <v>19</v>
      </c>
      <c r="F138" s="208">
        <v>7</v>
      </c>
      <c r="G138" s="211">
        <f t="shared" si="21"/>
        <v>0.36842105263157893</v>
      </c>
      <c r="H138" s="212">
        <f t="shared" si="22"/>
        <v>1.8421052631578947</v>
      </c>
      <c r="I138" s="212">
        <f t="shared" si="23"/>
        <v>3.5714285714285712</v>
      </c>
      <c r="J138" s="213">
        <f t="shared" si="24"/>
        <v>0.22417153996101363</v>
      </c>
      <c r="K138" s="214">
        <v>168</v>
      </c>
      <c r="L138" s="208">
        <v>93</v>
      </c>
      <c r="M138" s="209">
        <f t="shared" si="25"/>
        <v>0.5535714285714286</v>
      </c>
      <c r="N138" s="210">
        <v>133</v>
      </c>
      <c r="O138" s="208">
        <v>73</v>
      </c>
      <c r="P138" s="211">
        <f t="shared" si="26"/>
        <v>0.54887218045112784</v>
      </c>
      <c r="Q138" s="212">
        <f t="shared" si="27"/>
        <v>0.26315789473684204</v>
      </c>
      <c r="R138" s="212">
        <f t="shared" si="28"/>
        <v>0.27397260273972601</v>
      </c>
      <c r="S138" s="293">
        <f t="shared" si="29"/>
        <v>4.6992481203007586E-3</v>
      </c>
    </row>
    <row r="139" spans="1:19" x14ac:dyDescent="0.25">
      <c r="A139" s="206" t="s">
        <v>393</v>
      </c>
      <c r="B139" s="207">
        <v>43</v>
      </c>
      <c r="C139" s="208">
        <v>43</v>
      </c>
      <c r="D139" s="209">
        <f t="shared" si="20"/>
        <v>1</v>
      </c>
      <c r="E139" s="210">
        <v>41</v>
      </c>
      <c r="F139" s="208">
        <v>39</v>
      </c>
      <c r="G139" s="211">
        <f t="shared" si="21"/>
        <v>0.95121951219512191</v>
      </c>
      <c r="H139" s="212">
        <f t="shared" si="22"/>
        <v>4.8780487804878092E-2</v>
      </c>
      <c r="I139" s="212">
        <f t="shared" si="23"/>
        <v>0.10256410256410264</v>
      </c>
      <c r="J139" s="213">
        <f t="shared" si="24"/>
        <v>4.8780487804878092E-2</v>
      </c>
      <c r="K139" s="214">
        <v>347</v>
      </c>
      <c r="L139" s="208">
        <v>275</v>
      </c>
      <c r="M139" s="209">
        <f t="shared" si="25"/>
        <v>0.79250720461095103</v>
      </c>
      <c r="N139" s="210">
        <v>505</v>
      </c>
      <c r="O139" s="208">
        <v>336</v>
      </c>
      <c r="P139" s="211">
        <f t="shared" si="26"/>
        <v>0.66534653465346538</v>
      </c>
      <c r="Q139" s="212">
        <f t="shared" si="27"/>
        <v>-0.31287128712871282</v>
      </c>
      <c r="R139" s="212">
        <f t="shared" si="28"/>
        <v>-0.18154761904761907</v>
      </c>
      <c r="S139" s="293">
        <f t="shared" si="29"/>
        <v>0.12716066995748565</v>
      </c>
    </row>
    <row r="140" spans="1:19" x14ac:dyDescent="0.25">
      <c r="A140" s="206" t="s">
        <v>394</v>
      </c>
      <c r="B140" s="207">
        <v>38</v>
      </c>
      <c r="C140" s="208">
        <v>16</v>
      </c>
      <c r="D140" s="209">
        <f t="shared" si="20"/>
        <v>0.42105263157894735</v>
      </c>
      <c r="E140" s="210">
        <v>0</v>
      </c>
      <c r="F140" s="208">
        <v>0</v>
      </c>
      <c r="G140" s="211" t="str">
        <f t="shared" si="21"/>
        <v/>
      </c>
      <c r="H140" s="212" t="str">
        <f t="shared" si="22"/>
        <v/>
      </c>
      <c r="I140" s="212" t="str">
        <f t="shared" si="23"/>
        <v/>
      </c>
      <c r="J140" s="213" t="str">
        <f t="shared" si="24"/>
        <v/>
      </c>
      <c r="K140" s="214">
        <v>57</v>
      </c>
      <c r="L140" s="208">
        <v>22</v>
      </c>
      <c r="M140" s="209">
        <f t="shared" si="25"/>
        <v>0.38596491228070173</v>
      </c>
      <c r="N140" s="210">
        <v>144</v>
      </c>
      <c r="O140" s="208">
        <v>92</v>
      </c>
      <c r="P140" s="211">
        <f t="shared" si="26"/>
        <v>0.63888888888888884</v>
      </c>
      <c r="Q140" s="212">
        <f t="shared" si="27"/>
        <v>-0.60416666666666674</v>
      </c>
      <c r="R140" s="212">
        <f t="shared" si="28"/>
        <v>-0.76086956521739135</v>
      </c>
      <c r="S140" s="293">
        <f t="shared" si="29"/>
        <v>-0.25292397660818711</v>
      </c>
    </row>
    <row r="141" spans="1:19" x14ac:dyDescent="0.25">
      <c r="A141" s="206" t="s">
        <v>395</v>
      </c>
      <c r="B141" s="207">
        <v>38</v>
      </c>
      <c r="C141" s="208">
        <v>21</v>
      </c>
      <c r="D141" s="209">
        <f t="shared" si="20"/>
        <v>0.55263157894736847</v>
      </c>
      <c r="E141" s="210">
        <v>76</v>
      </c>
      <c r="F141" s="208">
        <v>35</v>
      </c>
      <c r="G141" s="211">
        <f t="shared" si="21"/>
        <v>0.46052631578947367</v>
      </c>
      <c r="H141" s="212">
        <f t="shared" si="22"/>
        <v>-0.5</v>
      </c>
      <c r="I141" s="212">
        <f t="shared" si="23"/>
        <v>-0.4</v>
      </c>
      <c r="J141" s="213">
        <f t="shared" si="24"/>
        <v>9.2105263157894801E-2</v>
      </c>
      <c r="K141" s="214">
        <v>291</v>
      </c>
      <c r="L141" s="208">
        <v>136</v>
      </c>
      <c r="M141" s="209">
        <f t="shared" si="25"/>
        <v>0.46735395189003437</v>
      </c>
      <c r="N141" s="210">
        <v>1406</v>
      </c>
      <c r="O141" s="208">
        <v>690</v>
      </c>
      <c r="P141" s="211">
        <f t="shared" si="26"/>
        <v>0.49075391180654337</v>
      </c>
      <c r="Q141" s="212">
        <f t="shared" si="27"/>
        <v>-0.7930298719772404</v>
      </c>
      <c r="R141" s="212">
        <f t="shared" si="28"/>
        <v>-0.80289855072463767</v>
      </c>
      <c r="S141" s="293">
        <f t="shared" si="29"/>
        <v>-2.3399959916509006E-2</v>
      </c>
    </row>
    <row r="142" spans="1:19" x14ac:dyDescent="0.25">
      <c r="A142" s="206" t="s">
        <v>396</v>
      </c>
      <c r="B142" s="207">
        <v>38</v>
      </c>
      <c r="C142" s="208">
        <v>31</v>
      </c>
      <c r="D142" s="209">
        <f t="shared" si="20"/>
        <v>0.81578947368421051</v>
      </c>
      <c r="E142" s="210">
        <v>0</v>
      </c>
      <c r="F142" s="208">
        <v>0</v>
      </c>
      <c r="G142" s="211" t="str">
        <f t="shared" si="21"/>
        <v/>
      </c>
      <c r="H142" s="212" t="str">
        <f t="shared" si="22"/>
        <v/>
      </c>
      <c r="I142" s="212" t="str">
        <f t="shared" si="23"/>
        <v/>
      </c>
      <c r="J142" s="213" t="str">
        <f t="shared" si="24"/>
        <v/>
      </c>
      <c r="K142" s="214">
        <v>323</v>
      </c>
      <c r="L142" s="208">
        <v>249</v>
      </c>
      <c r="M142" s="209">
        <f t="shared" si="25"/>
        <v>0.77089783281733748</v>
      </c>
      <c r="N142" s="210">
        <v>437</v>
      </c>
      <c r="O142" s="208">
        <v>306</v>
      </c>
      <c r="P142" s="211">
        <f t="shared" si="26"/>
        <v>0.70022883295194505</v>
      </c>
      <c r="Q142" s="212">
        <f t="shared" si="27"/>
        <v>-0.26086956521739135</v>
      </c>
      <c r="R142" s="212">
        <f t="shared" si="28"/>
        <v>-0.18627450980392157</v>
      </c>
      <c r="S142" s="293">
        <f t="shared" si="29"/>
        <v>7.0668999865392435E-2</v>
      </c>
    </row>
    <row r="143" spans="1:19" x14ac:dyDescent="0.25">
      <c r="A143" s="206" t="s">
        <v>397</v>
      </c>
      <c r="B143" s="207">
        <v>38</v>
      </c>
      <c r="C143" s="208">
        <v>13</v>
      </c>
      <c r="D143" s="209">
        <f t="shared" si="20"/>
        <v>0.34210526315789475</v>
      </c>
      <c r="E143" s="210">
        <v>19</v>
      </c>
      <c r="F143" s="208">
        <v>13</v>
      </c>
      <c r="G143" s="211">
        <f t="shared" si="21"/>
        <v>0.68421052631578949</v>
      </c>
      <c r="H143" s="212">
        <f t="shared" si="22"/>
        <v>1</v>
      </c>
      <c r="I143" s="212">
        <f t="shared" si="23"/>
        <v>0</v>
      </c>
      <c r="J143" s="213">
        <f t="shared" si="24"/>
        <v>-0.34210526315789475</v>
      </c>
      <c r="K143" s="214">
        <v>399</v>
      </c>
      <c r="L143" s="208">
        <v>229</v>
      </c>
      <c r="M143" s="209">
        <f t="shared" si="25"/>
        <v>0.57393483709273185</v>
      </c>
      <c r="N143" s="210">
        <v>285</v>
      </c>
      <c r="O143" s="208">
        <v>158</v>
      </c>
      <c r="P143" s="211">
        <f t="shared" si="26"/>
        <v>0.55438596491228065</v>
      </c>
      <c r="Q143" s="212">
        <f t="shared" si="27"/>
        <v>0.39999999999999991</v>
      </c>
      <c r="R143" s="212">
        <f t="shared" si="28"/>
        <v>0.44936708860759489</v>
      </c>
      <c r="S143" s="293">
        <f t="shared" si="29"/>
        <v>1.9548872180451204E-2</v>
      </c>
    </row>
    <row r="144" spans="1:19" x14ac:dyDescent="0.25">
      <c r="A144" s="206" t="s">
        <v>398</v>
      </c>
      <c r="B144" s="207">
        <v>27</v>
      </c>
      <c r="C144" s="208">
        <v>22</v>
      </c>
      <c r="D144" s="209">
        <f t="shared" si="20"/>
        <v>0.81481481481481477</v>
      </c>
      <c r="E144" s="210">
        <v>0</v>
      </c>
      <c r="F144" s="208">
        <v>0</v>
      </c>
      <c r="G144" s="211" t="str">
        <f t="shared" si="21"/>
        <v/>
      </c>
      <c r="H144" s="212" t="str">
        <f t="shared" si="22"/>
        <v/>
      </c>
      <c r="I144" s="212" t="str">
        <f t="shared" si="23"/>
        <v/>
      </c>
      <c r="J144" s="213" t="str">
        <f t="shared" si="24"/>
        <v/>
      </c>
      <c r="K144" s="214">
        <v>141</v>
      </c>
      <c r="L144" s="208">
        <v>73</v>
      </c>
      <c r="M144" s="209">
        <f t="shared" si="25"/>
        <v>0.51773049645390068</v>
      </c>
      <c r="N144" s="210">
        <v>183</v>
      </c>
      <c r="O144" s="208">
        <v>74</v>
      </c>
      <c r="P144" s="211">
        <f t="shared" si="26"/>
        <v>0.40437158469945356</v>
      </c>
      <c r="Q144" s="212">
        <f t="shared" si="27"/>
        <v>-0.22950819672131151</v>
      </c>
      <c r="R144" s="212">
        <f t="shared" si="28"/>
        <v>-1.3513513513513487E-2</v>
      </c>
      <c r="S144" s="293">
        <f t="shared" si="29"/>
        <v>0.11335891175444712</v>
      </c>
    </row>
    <row r="145" spans="1:19" x14ac:dyDescent="0.25">
      <c r="A145" s="206" t="s">
        <v>399</v>
      </c>
      <c r="B145" s="207">
        <v>25</v>
      </c>
      <c r="C145" s="208">
        <v>25</v>
      </c>
      <c r="D145" s="209">
        <f t="shared" si="20"/>
        <v>1</v>
      </c>
      <c r="E145" s="210">
        <v>96</v>
      </c>
      <c r="F145" s="208">
        <v>39</v>
      </c>
      <c r="G145" s="211">
        <f t="shared" si="21"/>
        <v>0.40625</v>
      </c>
      <c r="H145" s="212">
        <f t="shared" si="22"/>
        <v>-0.73958333333333326</v>
      </c>
      <c r="I145" s="212">
        <f t="shared" si="23"/>
        <v>-0.35897435897435892</v>
      </c>
      <c r="J145" s="213">
        <f t="shared" si="24"/>
        <v>0.59375</v>
      </c>
      <c r="K145" s="214">
        <v>753</v>
      </c>
      <c r="L145" s="208">
        <v>271</v>
      </c>
      <c r="M145" s="209">
        <f t="shared" si="25"/>
        <v>0.35989375830013282</v>
      </c>
      <c r="N145" s="210">
        <v>586</v>
      </c>
      <c r="O145" s="208">
        <v>342</v>
      </c>
      <c r="P145" s="211">
        <f t="shared" si="26"/>
        <v>0.58361774744027306</v>
      </c>
      <c r="Q145" s="212">
        <f t="shared" si="27"/>
        <v>0.28498293515358353</v>
      </c>
      <c r="R145" s="212">
        <f t="shared" si="28"/>
        <v>-0.20760233918128657</v>
      </c>
      <c r="S145" s="293">
        <f t="shared" si="29"/>
        <v>-0.22372398914014024</v>
      </c>
    </row>
    <row r="146" spans="1:19" x14ac:dyDescent="0.25">
      <c r="A146" s="206" t="s">
        <v>400</v>
      </c>
      <c r="B146" s="207">
        <v>20</v>
      </c>
      <c r="C146" s="208">
        <v>5</v>
      </c>
      <c r="D146" s="209">
        <f t="shared" si="20"/>
        <v>0.25</v>
      </c>
      <c r="E146" s="210">
        <v>0</v>
      </c>
      <c r="F146" s="208">
        <v>0</v>
      </c>
      <c r="G146" s="211" t="str">
        <f t="shared" si="21"/>
        <v/>
      </c>
      <c r="H146" s="212" t="str">
        <f t="shared" si="22"/>
        <v/>
      </c>
      <c r="I146" s="212" t="str">
        <f t="shared" si="23"/>
        <v/>
      </c>
      <c r="J146" s="213" t="str">
        <f t="shared" si="24"/>
        <v/>
      </c>
      <c r="K146" s="214">
        <v>97</v>
      </c>
      <c r="L146" s="208">
        <v>10</v>
      </c>
      <c r="M146" s="209">
        <f t="shared" si="25"/>
        <v>0.10309278350515463</v>
      </c>
      <c r="N146" s="210">
        <v>0</v>
      </c>
      <c r="O146" s="208">
        <v>0</v>
      </c>
      <c r="P146" s="211" t="str">
        <f t="shared" si="26"/>
        <v/>
      </c>
      <c r="Q146" s="212" t="str">
        <f t="shared" si="27"/>
        <v/>
      </c>
      <c r="R146" s="212" t="str">
        <f t="shared" si="28"/>
        <v/>
      </c>
      <c r="S146" s="293" t="str">
        <f t="shared" si="29"/>
        <v/>
      </c>
    </row>
    <row r="147" spans="1:19" x14ac:dyDescent="0.25">
      <c r="A147" s="206" t="s">
        <v>401</v>
      </c>
      <c r="B147" s="207">
        <v>19</v>
      </c>
      <c r="C147" s="208">
        <v>13</v>
      </c>
      <c r="D147" s="209">
        <f t="shared" si="20"/>
        <v>0.68421052631578949</v>
      </c>
      <c r="E147" s="210">
        <v>100</v>
      </c>
      <c r="F147" s="208">
        <v>51</v>
      </c>
      <c r="G147" s="211">
        <f t="shared" si="21"/>
        <v>0.51</v>
      </c>
      <c r="H147" s="212">
        <f t="shared" si="22"/>
        <v>-0.81</v>
      </c>
      <c r="I147" s="212">
        <f t="shared" si="23"/>
        <v>-0.74509803921568629</v>
      </c>
      <c r="J147" s="213">
        <f t="shared" si="24"/>
        <v>0.17421052631578948</v>
      </c>
      <c r="K147" s="214">
        <v>338</v>
      </c>
      <c r="L147" s="208">
        <v>241</v>
      </c>
      <c r="M147" s="209">
        <f t="shared" si="25"/>
        <v>0.71301775147928992</v>
      </c>
      <c r="N147" s="210">
        <v>483</v>
      </c>
      <c r="O147" s="208">
        <v>334</v>
      </c>
      <c r="P147" s="211">
        <f t="shared" si="26"/>
        <v>0.69151138716356109</v>
      </c>
      <c r="Q147" s="212">
        <f t="shared" si="27"/>
        <v>-0.30020703933747417</v>
      </c>
      <c r="R147" s="212">
        <f t="shared" si="28"/>
        <v>-0.27844311377245512</v>
      </c>
      <c r="S147" s="293">
        <f t="shared" si="29"/>
        <v>2.1506364315728832E-2</v>
      </c>
    </row>
    <row r="148" spans="1:19" x14ac:dyDescent="0.25">
      <c r="A148" s="206" t="s">
        <v>402</v>
      </c>
      <c r="B148" s="207">
        <v>19</v>
      </c>
      <c r="C148" s="208">
        <v>6</v>
      </c>
      <c r="D148" s="209">
        <f t="shared" si="20"/>
        <v>0.31578947368421051</v>
      </c>
      <c r="E148" s="210">
        <v>114</v>
      </c>
      <c r="F148" s="208">
        <v>72</v>
      </c>
      <c r="G148" s="211">
        <f t="shared" si="21"/>
        <v>0.63157894736842102</v>
      </c>
      <c r="H148" s="212">
        <f t="shared" si="22"/>
        <v>-0.83333333333333337</v>
      </c>
      <c r="I148" s="212">
        <f t="shared" si="23"/>
        <v>-0.91666666666666663</v>
      </c>
      <c r="J148" s="213">
        <f t="shared" si="24"/>
        <v>-0.31578947368421051</v>
      </c>
      <c r="K148" s="214">
        <v>38</v>
      </c>
      <c r="L148" s="208">
        <v>6</v>
      </c>
      <c r="M148" s="209">
        <f t="shared" si="25"/>
        <v>0.15789473684210525</v>
      </c>
      <c r="N148" s="210">
        <v>342</v>
      </c>
      <c r="O148" s="208">
        <v>210</v>
      </c>
      <c r="P148" s="211">
        <f t="shared" si="26"/>
        <v>0.61403508771929827</v>
      </c>
      <c r="Q148" s="212">
        <f t="shared" si="27"/>
        <v>-0.88888888888888884</v>
      </c>
      <c r="R148" s="212">
        <f t="shared" si="28"/>
        <v>-0.97142857142857142</v>
      </c>
      <c r="S148" s="293">
        <f t="shared" si="29"/>
        <v>-0.45614035087719301</v>
      </c>
    </row>
    <row r="149" spans="1:19" x14ac:dyDescent="0.25">
      <c r="A149" s="206" t="s">
        <v>403</v>
      </c>
      <c r="B149" s="207">
        <v>19</v>
      </c>
      <c r="C149" s="208">
        <v>12</v>
      </c>
      <c r="D149" s="209">
        <f t="shared" si="20"/>
        <v>0.63157894736842102</v>
      </c>
      <c r="E149" s="210">
        <v>0</v>
      </c>
      <c r="F149" s="208">
        <v>0</v>
      </c>
      <c r="G149" s="211" t="str">
        <f t="shared" si="21"/>
        <v/>
      </c>
      <c r="H149" s="212" t="str">
        <f t="shared" si="22"/>
        <v/>
      </c>
      <c r="I149" s="212" t="str">
        <f t="shared" si="23"/>
        <v/>
      </c>
      <c r="J149" s="213" t="str">
        <f t="shared" si="24"/>
        <v/>
      </c>
      <c r="K149" s="214">
        <v>86</v>
      </c>
      <c r="L149" s="208">
        <v>53</v>
      </c>
      <c r="M149" s="209">
        <f t="shared" si="25"/>
        <v>0.61627906976744184</v>
      </c>
      <c r="N149" s="210">
        <v>190</v>
      </c>
      <c r="O149" s="208">
        <v>78</v>
      </c>
      <c r="P149" s="211">
        <f t="shared" si="26"/>
        <v>0.41052631578947368</v>
      </c>
      <c r="Q149" s="212">
        <f t="shared" si="27"/>
        <v>-0.5473684210526315</v>
      </c>
      <c r="R149" s="212">
        <f t="shared" si="28"/>
        <v>-0.32051282051282048</v>
      </c>
      <c r="S149" s="293">
        <f t="shared" si="29"/>
        <v>0.20575275397796816</v>
      </c>
    </row>
    <row r="150" spans="1:19" x14ac:dyDescent="0.25">
      <c r="A150" s="206" t="s">
        <v>404</v>
      </c>
      <c r="B150" s="207">
        <v>19</v>
      </c>
      <c r="C150" s="208">
        <v>0</v>
      </c>
      <c r="D150" s="209">
        <f t="shared" si="20"/>
        <v>0</v>
      </c>
      <c r="E150" s="210">
        <v>95</v>
      </c>
      <c r="F150" s="208">
        <v>40</v>
      </c>
      <c r="G150" s="211">
        <f t="shared" si="21"/>
        <v>0.42105263157894735</v>
      </c>
      <c r="H150" s="212">
        <f t="shared" si="22"/>
        <v>-0.8</v>
      </c>
      <c r="I150" s="212">
        <f t="shared" si="23"/>
        <v>-1</v>
      </c>
      <c r="J150" s="213">
        <f t="shared" si="24"/>
        <v>-0.42105263157894735</v>
      </c>
      <c r="K150" s="214">
        <v>40</v>
      </c>
      <c r="L150" s="208">
        <v>4</v>
      </c>
      <c r="M150" s="209">
        <f t="shared" si="25"/>
        <v>0.1</v>
      </c>
      <c r="N150" s="210">
        <v>228</v>
      </c>
      <c r="O150" s="208">
        <v>50</v>
      </c>
      <c r="P150" s="211">
        <f t="shared" si="26"/>
        <v>0.21929824561403508</v>
      </c>
      <c r="Q150" s="212">
        <f t="shared" si="27"/>
        <v>-0.82456140350877194</v>
      </c>
      <c r="R150" s="212">
        <f t="shared" si="28"/>
        <v>-0.92</v>
      </c>
      <c r="S150" s="293">
        <f t="shared" si="29"/>
        <v>-0.11929824561403507</v>
      </c>
    </row>
    <row r="151" spans="1:19" x14ac:dyDescent="0.25">
      <c r="A151" s="206" t="s">
        <v>405</v>
      </c>
      <c r="B151" s="207">
        <v>19</v>
      </c>
      <c r="C151" s="208">
        <v>0</v>
      </c>
      <c r="D151" s="209">
        <f t="shared" si="20"/>
        <v>0</v>
      </c>
      <c r="E151" s="210">
        <v>0</v>
      </c>
      <c r="F151" s="208">
        <v>0</v>
      </c>
      <c r="G151" s="211" t="str">
        <f t="shared" si="21"/>
        <v/>
      </c>
      <c r="H151" s="212" t="str">
        <f t="shared" si="22"/>
        <v/>
      </c>
      <c r="I151" s="212" t="str">
        <f t="shared" si="23"/>
        <v/>
      </c>
      <c r="J151" s="213" t="str">
        <f t="shared" si="24"/>
        <v/>
      </c>
      <c r="K151" s="214">
        <v>19</v>
      </c>
      <c r="L151" s="208">
        <v>0</v>
      </c>
      <c r="M151" s="209">
        <f t="shared" si="25"/>
        <v>0</v>
      </c>
      <c r="N151" s="210">
        <v>19</v>
      </c>
      <c r="O151" s="208">
        <v>5</v>
      </c>
      <c r="P151" s="211">
        <f t="shared" si="26"/>
        <v>0.26315789473684209</v>
      </c>
      <c r="Q151" s="212">
        <f t="shared" si="27"/>
        <v>0</v>
      </c>
      <c r="R151" s="212">
        <f t="shared" si="28"/>
        <v>-1</v>
      </c>
      <c r="S151" s="293">
        <f t="shared" si="29"/>
        <v>-0.26315789473684209</v>
      </c>
    </row>
    <row r="152" spans="1:19" x14ac:dyDescent="0.25">
      <c r="A152" s="206" t="s">
        <v>406</v>
      </c>
      <c r="B152" s="207">
        <v>19</v>
      </c>
      <c r="C152" s="208">
        <v>4</v>
      </c>
      <c r="D152" s="209">
        <f t="shared" si="20"/>
        <v>0.21052631578947367</v>
      </c>
      <c r="E152" s="210">
        <v>57</v>
      </c>
      <c r="F152" s="208">
        <v>20</v>
      </c>
      <c r="G152" s="211">
        <f t="shared" si="21"/>
        <v>0.35087719298245612</v>
      </c>
      <c r="H152" s="212">
        <f t="shared" si="22"/>
        <v>-0.66666666666666674</v>
      </c>
      <c r="I152" s="212">
        <f t="shared" si="23"/>
        <v>-0.8</v>
      </c>
      <c r="J152" s="213">
        <f t="shared" si="24"/>
        <v>-0.14035087719298245</v>
      </c>
      <c r="K152" s="214">
        <v>95</v>
      </c>
      <c r="L152" s="208">
        <v>12</v>
      </c>
      <c r="M152" s="209">
        <f t="shared" si="25"/>
        <v>0.12631578947368421</v>
      </c>
      <c r="N152" s="210">
        <v>231</v>
      </c>
      <c r="O152" s="208">
        <v>47</v>
      </c>
      <c r="P152" s="211">
        <f t="shared" si="26"/>
        <v>0.20346320346320346</v>
      </c>
      <c r="Q152" s="212">
        <f t="shared" si="27"/>
        <v>-0.58874458874458879</v>
      </c>
      <c r="R152" s="212">
        <f t="shared" si="28"/>
        <v>-0.74468085106382986</v>
      </c>
      <c r="S152" s="293">
        <f t="shared" si="29"/>
        <v>-7.7147413989519242E-2</v>
      </c>
    </row>
    <row r="153" spans="1:19" x14ac:dyDescent="0.25">
      <c r="A153" s="206" t="s">
        <v>407</v>
      </c>
      <c r="B153" s="207">
        <v>19</v>
      </c>
      <c r="C153" s="208">
        <v>0</v>
      </c>
      <c r="D153" s="209">
        <f t="shared" si="20"/>
        <v>0</v>
      </c>
      <c r="E153" s="210">
        <v>19</v>
      </c>
      <c r="F153" s="208">
        <v>11</v>
      </c>
      <c r="G153" s="211">
        <f t="shared" si="21"/>
        <v>0.57894736842105265</v>
      </c>
      <c r="H153" s="212">
        <f t="shared" si="22"/>
        <v>0</v>
      </c>
      <c r="I153" s="212">
        <f t="shared" si="23"/>
        <v>-1</v>
      </c>
      <c r="J153" s="213">
        <f t="shared" si="24"/>
        <v>-0.57894736842105265</v>
      </c>
      <c r="K153" s="214">
        <v>57</v>
      </c>
      <c r="L153" s="208">
        <v>1</v>
      </c>
      <c r="M153" s="209">
        <f t="shared" si="25"/>
        <v>1.7543859649122806E-2</v>
      </c>
      <c r="N153" s="210">
        <v>57</v>
      </c>
      <c r="O153" s="208">
        <v>37</v>
      </c>
      <c r="P153" s="211">
        <f t="shared" si="26"/>
        <v>0.64912280701754388</v>
      </c>
      <c r="Q153" s="212">
        <f t="shared" si="27"/>
        <v>0</v>
      </c>
      <c r="R153" s="212">
        <f t="shared" si="28"/>
        <v>-0.97297297297297303</v>
      </c>
      <c r="S153" s="293">
        <f t="shared" si="29"/>
        <v>-0.63157894736842102</v>
      </c>
    </row>
    <row r="154" spans="1:19" x14ac:dyDescent="0.25">
      <c r="A154" s="206" t="s">
        <v>408</v>
      </c>
      <c r="B154" s="207">
        <v>18</v>
      </c>
      <c r="C154" s="208">
        <v>10</v>
      </c>
      <c r="D154" s="209">
        <f t="shared" si="20"/>
        <v>0.55555555555555558</v>
      </c>
      <c r="E154" s="210">
        <v>21</v>
      </c>
      <c r="F154" s="208">
        <v>16</v>
      </c>
      <c r="G154" s="211">
        <f t="shared" si="21"/>
        <v>0.76190476190476186</v>
      </c>
      <c r="H154" s="212">
        <f t="shared" si="22"/>
        <v>-0.1428571428571429</v>
      </c>
      <c r="I154" s="212">
        <f t="shared" si="23"/>
        <v>-0.375</v>
      </c>
      <c r="J154" s="213">
        <f t="shared" si="24"/>
        <v>-0.20634920634920628</v>
      </c>
      <c r="K154" s="214">
        <v>60</v>
      </c>
      <c r="L154" s="208">
        <v>48</v>
      </c>
      <c r="M154" s="209">
        <f t="shared" si="25"/>
        <v>0.8</v>
      </c>
      <c r="N154" s="210">
        <v>277</v>
      </c>
      <c r="O154" s="208">
        <v>213</v>
      </c>
      <c r="P154" s="211">
        <f t="shared" si="26"/>
        <v>0.76895306859205781</v>
      </c>
      <c r="Q154" s="212">
        <f t="shared" si="27"/>
        <v>-0.78339350180505418</v>
      </c>
      <c r="R154" s="212">
        <f t="shared" si="28"/>
        <v>-0.77464788732394363</v>
      </c>
      <c r="S154" s="293">
        <f t="shared" si="29"/>
        <v>3.1046931407942235E-2</v>
      </c>
    </row>
    <row r="155" spans="1:19" x14ac:dyDescent="0.25">
      <c r="A155" s="206" t="s">
        <v>409</v>
      </c>
      <c r="B155" s="207">
        <v>18</v>
      </c>
      <c r="C155" s="208">
        <v>9</v>
      </c>
      <c r="D155" s="209">
        <f t="shared" si="20"/>
        <v>0.5</v>
      </c>
      <c r="E155" s="210">
        <v>23</v>
      </c>
      <c r="F155" s="208">
        <v>17</v>
      </c>
      <c r="G155" s="211">
        <f t="shared" si="21"/>
        <v>0.73913043478260865</v>
      </c>
      <c r="H155" s="212">
        <f t="shared" si="22"/>
        <v>-0.21739130434782605</v>
      </c>
      <c r="I155" s="212">
        <f t="shared" si="23"/>
        <v>-0.47058823529411764</v>
      </c>
      <c r="J155" s="213">
        <f t="shared" si="24"/>
        <v>-0.23913043478260865</v>
      </c>
      <c r="K155" s="214">
        <v>90</v>
      </c>
      <c r="L155" s="208">
        <v>68</v>
      </c>
      <c r="M155" s="209">
        <f t="shared" si="25"/>
        <v>0.75555555555555554</v>
      </c>
      <c r="N155" s="210">
        <v>310</v>
      </c>
      <c r="O155" s="208">
        <v>230</v>
      </c>
      <c r="P155" s="211">
        <f t="shared" si="26"/>
        <v>0.74193548387096775</v>
      </c>
      <c r="Q155" s="212">
        <f t="shared" si="27"/>
        <v>-0.70967741935483875</v>
      </c>
      <c r="R155" s="212">
        <f t="shared" si="28"/>
        <v>-0.70434782608695645</v>
      </c>
      <c r="S155" s="293">
        <f t="shared" si="29"/>
        <v>1.3620071684587787E-2</v>
      </c>
    </row>
    <row r="156" spans="1:19" x14ac:dyDescent="0.25">
      <c r="A156" s="206" t="s">
        <v>410</v>
      </c>
      <c r="B156" s="207">
        <v>2</v>
      </c>
      <c r="C156" s="208">
        <v>2</v>
      </c>
      <c r="D156" s="209">
        <f t="shared" si="20"/>
        <v>1</v>
      </c>
      <c r="E156" s="210">
        <v>19</v>
      </c>
      <c r="F156" s="208">
        <v>1</v>
      </c>
      <c r="G156" s="211">
        <f t="shared" si="21"/>
        <v>5.2631578947368418E-2</v>
      </c>
      <c r="H156" s="212">
        <f t="shared" si="22"/>
        <v>-0.89473684210526316</v>
      </c>
      <c r="I156" s="212">
        <f t="shared" si="23"/>
        <v>1</v>
      </c>
      <c r="J156" s="213">
        <f t="shared" si="24"/>
        <v>0.94736842105263164</v>
      </c>
      <c r="K156" s="214">
        <v>5</v>
      </c>
      <c r="L156" s="208">
        <v>5</v>
      </c>
      <c r="M156" s="209">
        <f t="shared" si="25"/>
        <v>1</v>
      </c>
      <c r="N156" s="210">
        <v>42</v>
      </c>
      <c r="O156" s="208">
        <v>5</v>
      </c>
      <c r="P156" s="211">
        <f t="shared" si="26"/>
        <v>0.11904761904761904</v>
      </c>
      <c r="Q156" s="212">
        <f t="shared" si="27"/>
        <v>-0.88095238095238093</v>
      </c>
      <c r="R156" s="212">
        <f t="shared" si="28"/>
        <v>0</v>
      </c>
      <c r="S156" s="293">
        <f t="shared" si="29"/>
        <v>0.88095238095238093</v>
      </c>
    </row>
    <row r="157" spans="1:19" x14ac:dyDescent="0.25">
      <c r="A157" s="206" t="s">
        <v>411</v>
      </c>
      <c r="B157" s="207">
        <v>0</v>
      </c>
      <c r="C157" s="208">
        <v>0</v>
      </c>
      <c r="D157" s="209" t="str">
        <f t="shared" si="20"/>
        <v/>
      </c>
      <c r="E157" s="210">
        <v>0</v>
      </c>
      <c r="F157" s="208">
        <v>0</v>
      </c>
      <c r="G157" s="211" t="str">
        <f t="shared" si="21"/>
        <v/>
      </c>
      <c r="H157" s="212" t="str">
        <f t="shared" si="22"/>
        <v/>
      </c>
      <c r="I157" s="212" t="str">
        <f t="shared" si="23"/>
        <v/>
      </c>
      <c r="J157" s="213" t="str">
        <f t="shared" si="24"/>
        <v/>
      </c>
      <c r="K157" s="214">
        <v>0</v>
      </c>
      <c r="L157" s="208">
        <v>0</v>
      </c>
      <c r="M157" s="209" t="str">
        <f t="shared" si="25"/>
        <v/>
      </c>
      <c r="N157" s="210">
        <v>57</v>
      </c>
      <c r="O157" s="208">
        <v>28</v>
      </c>
      <c r="P157" s="211">
        <f t="shared" si="26"/>
        <v>0.49122807017543857</v>
      </c>
      <c r="Q157" s="212">
        <f t="shared" si="27"/>
        <v>-1</v>
      </c>
      <c r="R157" s="212">
        <f t="shared" si="28"/>
        <v>-1</v>
      </c>
      <c r="S157" s="293" t="str">
        <f t="shared" si="29"/>
        <v/>
      </c>
    </row>
    <row r="158" spans="1:19" x14ac:dyDescent="0.25">
      <c r="A158" s="206" t="s">
        <v>412</v>
      </c>
      <c r="B158" s="207">
        <v>0</v>
      </c>
      <c r="C158" s="208">
        <v>0</v>
      </c>
      <c r="D158" s="209" t="str">
        <f t="shared" si="20"/>
        <v/>
      </c>
      <c r="E158" s="210">
        <v>0</v>
      </c>
      <c r="F158" s="208">
        <v>0</v>
      </c>
      <c r="G158" s="211" t="str">
        <f t="shared" si="21"/>
        <v/>
      </c>
      <c r="H158" s="212" t="str">
        <f t="shared" si="22"/>
        <v/>
      </c>
      <c r="I158" s="212" t="str">
        <f t="shared" si="23"/>
        <v/>
      </c>
      <c r="J158" s="213" t="str">
        <f t="shared" si="24"/>
        <v/>
      </c>
      <c r="K158" s="214">
        <v>19</v>
      </c>
      <c r="L158" s="208">
        <v>6</v>
      </c>
      <c r="M158" s="209">
        <f t="shared" si="25"/>
        <v>0.31578947368421051</v>
      </c>
      <c r="N158" s="210">
        <v>0</v>
      </c>
      <c r="O158" s="208">
        <v>0</v>
      </c>
      <c r="P158" s="211" t="str">
        <f t="shared" si="26"/>
        <v/>
      </c>
      <c r="Q158" s="212" t="str">
        <f t="shared" si="27"/>
        <v/>
      </c>
      <c r="R158" s="212" t="str">
        <f t="shared" si="28"/>
        <v/>
      </c>
      <c r="S158" s="293" t="str">
        <f t="shared" si="29"/>
        <v/>
      </c>
    </row>
    <row r="159" spans="1:19" x14ac:dyDescent="0.25">
      <c r="A159" s="206" t="s">
        <v>413</v>
      </c>
      <c r="B159" s="207">
        <v>0</v>
      </c>
      <c r="C159" s="208">
        <v>0</v>
      </c>
      <c r="D159" s="209" t="str">
        <f t="shared" si="20"/>
        <v/>
      </c>
      <c r="E159" s="210">
        <v>0</v>
      </c>
      <c r="F159" s="208">
        <v>0</v>
      </c>
      <c r="G159" s="211" t="str">
        <f t="shared" si="21"/>
        <v/>
      </c>
      <c r="H159" s="212" t="str">
        <f t="shared" si="22"/>
        <v/>
      </c>
      <c r="I159" s="212" t="str">
        <f t="shared" si="23"/>
        <v/>
      </c>
      <c r="J159" s="213" t="str">
        <f t="shared" si="24"/>
        <v/>
      </c>
      <c r="K159" s="214">
        <v>0</v>
      </c>
      <c r="L159" s="208">
        <v>0</v>
      </c>
      <c r="M159" s="209" t="str">
        <f t="shared" si="25"/>
        <v/>
      </c>
      <c r="N159" s="210">
        <v>76</v>
      </c>
      <c r="O159" s="208">
        <v>46</v>
      </c>
      <c r="P159" s="211">
        <f t="shared" si="26"/>
        <v>0.60526315789473684</v>
      </c>
      <c r="Q159" s="212">
        <f t="shared" si="27"/>
        <v>-1</v>
      </c>
      <c r="R159" s="212">
        <f t="shared" si="28"/>
        <v>-1</v>
      </c>
      <c r="S159" s="293" t="str">
        <f t="shared" si="29"/>
        <v/>
      </c>
    </row>
    <row r="160" spans="1:19" x14ac:dyDescent="0.25">
      <c r="A160" s="206" t="s">
        <v>414</v>
      </c>
      <c r="B160" s="207">
        <v>0</v>
      </c>
      <c r="C160" s="208">
        <v>0</v>
      </c>
      <c r="D160" s="209" t="str">
        <f t="shared" si="20"/>
        <v/>
      </c>
      <c r="E160" s="210">
        <v>76</v>
      </c>
      <c r="F160" s="208">
        <v>47</v>
      </c>
      <c r="G160" s="211">
        <f t="shared" si="21"/>
        <v>0.61842105263157898</v>
      </c>
      <c r="H160" s="212">
        <f t="shared" si="22"/>
        <v>-1</v>
      </c>
      <c r="I160" s="212">
        <f t="shared" si="23"/>
        <v>-1</v>
      </c>
      <c r="J160" s="213" t="str">
        <f t="shared" si="24"/>
        <v/>
      </c>
      <c r="K160" s="214">
        <v>76</v>
      </c>
      <c r="L160" s="208">
        <v>30</v>
      </c>
      <c r="M160" s="209">
        <f t="shared" si="25"/>
        <v>0.39473684210526316</v>
      </c>
      <c r="N160" s="210">
        <v>285</v>
      </c>
      <c r="O160" s="208">
        <v>157</v>
      </c>
      <c r="P160" s="211">
        <f t="shared" si="26"/>
        <v>0.55087719298245619</v>
      </c>
      <c r="Q160" s="212">
        <f t="shared" si="27"/>
        <v>-0.73333333333333339</v>
      </c>
      <c r="R160" s="212">
        <f t="shared" si="28"/>
        <v>-0.80891719745222934</v>
      </c>
      <c r="S160" s="293">
        <f t="shared" si="29"/>
        <v>-0.15614035087719302</v>
      </c>
    </row>
    <row r="161" spans="1:19" x14ac:dyDescent="0.25">
      <c r="A161" s="206" t="s">
        <v>415</v>
      </c>
      <c r="B161" s="207">
        <v>0</v>
      </c>
      <c r="C161" s="208">
        <v>0</v>
      </c>
      <c r="D161" s="209" t="str">
        <f t="shared" si="20"/>
        <v/>
      </c>
      <c r="E161" s="210">
        <v>1110</v>
      </c>
      <c r="F161" s="208">
        <v>943</v>
      </c>
      <c r="G161" s="211">
        <f t="shared" si="21"/>
        <v>0.84954954954954953</v>
      </c>
      <c r="H161" s="212">
        <f t="shared" si="22"/>
        <v>-1</v>
      </c>
      <c r="I161" s="212">
        <f t="shared" si="23"/>
        <v>-1</v>
      </c>
      <c r="J161" s="213" t="str">
        <f t="shared" si="24"/>
        <v/>
      </c>
      <c r="K161" s="214">
        <v>3563</v>
      </c>
      <c r="L161" s="208">
        <v>3022</v>
      </c>
      <c r="M161" s="209">
        <f t="shared" si="25"/>
        <v>0.84816166152118999</v>
      </c>
      <c r="N161" s="210">
        <v>8040</v>
      </c>
      <c r="O161" s="208">
        <v>6162</v>
      </c>
      <c r="P161" s="211">
        <f t="shared" si="26"/>
        <v>0.7664179104477612</v>
      </c>
      <c r="Q161" s="212">
        <f t="shared" si="27"/>
        <v>-0.55684079601990044</v>
      </c>
      <c r="R161" s="212">
        <f t="shared" si="28"/>
        <v>-0.50957481337228172</v>
      </c>
      <c r="S161" s="293">
        <f t="shared" si="29"/>
        <v>8.1743751073428794E-2</v>
      </c>
    </row>
    <row r="162" spans="1:19" x14ac:dyDescent="0.25">
      <c r="A162" s="206" t="s">
        <v>416</v>
      </c>
      <c r="B162" s="207">
        <v>0</v>
      </c>
      <c r="C162" s="208">
        <v>0</v>
      </c>
      <c r="D162" s="209" t="str">
        <f t="shared" si="20"/>
        <v/>
      </c>
      <c r="E162" s="210">
        <v>23</v>
      </c>
      <c r="F162" s="208">
        <v>11</v>
      </c>
      <c r="G162" s="211">
        <f t="shared" si="21"/>
        <v>0.47826086956521741</v>
      </c>
      <c r="H162" s="212">
        <f t="shared" si="22"/>
        <v>-1</v>
      </c>
      <c r="I162" s="212">
        <f t="shared" si="23"/>
        <v>-1</v>
      </c>
      <c r="J162" s="213" t="str">
        <f t="shared" si="24"/>
        <v/>
      </c>
      <c r="K162" s="214">
        <v>38</v>
      </c>
      <c r="L162" s="208">
        <v>35</v>
      </c>
      <c r="M162" s="209">
        <f t="shared" si="25"/>
        <v>0.92105263157894735</v>
      </c>
      <c r="N162" s="210">
        <v>308</v>
      </c>
      <c r="O162" s="208">
        <v>237</v>
      </c>
      <c r="P162" s="211">
        <f t="shared" si="26"/>
        <v>0.76948051948051943</v>
      </c>
      <c r="Q162" s="212">
        <f t="shared" si="27"/>
        <v>-0.87662337662337664</v>
      </c>
      <c r="R162" s="212">
        <f t="shared" si="28"/>
        <v>-0.85232067510548526</v>
      </c>
      <c r="S162" s="293">
        <f t="shared" si="29"/>
        <v>0.15157211209842791</v>
      </c>
    </row>
    <row r="163" spans="1:19" x14ac:dyDescent="0.25">
      <c r="A163" s="206" t="s">
        <v>417</v>
      </c>
      <c r="B163" s="207">
        <v>0</v>
      </c>
      <c r="C163" s="208">
        <v>0</v>
      </c>
      <c r="D163" s="209" t="str">
        <f t="shared" si="20"/>
        <v/>
      </c>
      <c r="E163" s="210">
        <v>0</v>
      </c>
      <c r="F163" s="208">
        <v>0</v>
      </c>
      <c r="G163" s="211" t="str">
        <f t="shared" si="21"/>
        <v/>
      </c>
      <c r="H163" s="212" t="str">
        <f t="shared" si="22"/>
        <v/>
      </c>
      <c r="I163" s="212" t="str">
        <f t="shared" si="23"/>
        <v/>
      </c>
      <c r="J163" s="213" t="str">
        <f t="shared" si="24"/>
        <v/>
      </c>
      <c r="K163" s="214">
        <v>19</v>
      </c>
      <c r="L163" s="208">
        <v>2</v>
      </c>
      <c r="M163" s="209">
        <f t="shared" si="25"/>
        <v>0.10526315789473684</v>
      </c>
      <c r="N163" s="210">
        <v>0</v>
      </c>
      <c r="O163" s="208">
        <v>0</v>
      </c>
      <c r="P163" s="211" t="str">
        <f t="shared" si="26"/>
        <v/>
      </c>
      <c r="Q163" s="212" t="str">
        <f t="shared" si="27"/>
        <v/>
      </c>
      <c r="R163" s="212" t="str">
        <f t="shared" si="28"/>
        <v/>
      </c>
      <c r="S163" s="293" t="str">
        <f t="shared" si="29"/>
        <v/>
      </c>
    </row>
    <row r="164" spans="1:19" x14ac:dyDescent="0.25">
      <c r="A164" s="206" t="s">
        <v>418</v>
      </c>
      <c r="B164" s="207">
        <v>0</v>
      </c>
      <c r="C164" s="208">
        <v>0</v>
      </c>
      <c r="D164" s="209" t="str">
        <f t="shared" si="20"/>
        <v/>
      </c>
      <c r="E164" s="210">
        <v>19</v>
      </c>
      <c r="F164" s="208">
        <v>6</v>
      </c>
      <c r="G164" s="211">
        <f t="shared" si="21"/>
        <v>0.31578947368421051</v>
      </c>
      <c r="H164" s="212">
        <f t="shared" si="22"/>
        <v>-1</v>
      </c>
      <c r="I164" s="212">
        <f t="shared" si="23"/>
        <v>-1</v>
      </c>
      <c r="J164" s="213" t="str">
        <f t="shared" si="24"/>
        <v/>
      </c>
      <c r="K164" s="214">
        <v>19</v>
      </c>
      <c r="L164" s="208">
        <v>1</v>
      </c>
      <c r="M164" s="209">
        <f t="shared" si="25"/>
        <v>5.2631578947368418E-2</v>
      </c>
      <c r="N164" s="210">
        <v>19</v>
      </c>
      <c r="O164" s="208">
        <v>6</v>
      </c>
      <c r="P164" s="211">
        <f t="shared" si="26"/>
        <v>0.31578947368421051</v>
      </c>
      <c r="Q164" s="212">
        <f t="shared" si="27"/>
        <v>0</v>
      </c>
      <c r="R164" s="212">
        <f t="shared" si="28"/>
        <v>-0.83333333333333337</v>
      </c>
      <c r="S164" s="293">
        <f t="shared" si="29"/>
        <v>-0.26315789473684209</v>
      </c>
    </row>
    <row r="165" spans="1:19" x14ac:dyDescent="0.25">
      <c r="A165" s="206" t="s">
        <v>419</v>
      </c>
      <c r="B165" s="207">
        <v>0</v>
      </c>
      <c r="C165" s="208">
        <v>0</v>
      </c>
      <c r="D165" s="209" t="str">
        <f t="shared" si="20"/>
        <v/>
      </c>
      <c r="E165" s="210">
        <v>0</v>
      </c>
      <c r="F165" s="208">
        <v>0</v>
      </c>
      <c r="G165" s="211" t="str">
        <f t="shared" si="21"/>
        <v/>
      </c>
      <c r="H165" s="212" t="str">
        <f t="shared" si="22"/>
        <v/>
      </c>
      <c r="I165" s="212" t="str">
        <f t="shared" si="23"/>
        <v/>
      </c>
      <c r="J165" s="213" t="str">
        <f t="shared" si="24"/>
        <v/>
      </c>
      <c r="K165" s="214">
        <v>0</v>
      </c>
      <c r="L165" s="208">
        <v>0</v>
      </c>
      <c r="M165" s="209" t="str">
        <f t="shared" si="25"/>
        <v/>
      </c>
      <c r="N165" s="210">
        <v>19</v>
      </c>
      <c r="O165" s="208">
        <v>0</v>
      </c>
      <c r="P165" s="211">
        <f t="shared" si="26"/>
        <v>0</v>
      </c>
      <c r="Q165" s="212">
        <f t="shared" si="27"/>
        <v>-1</v>
      </c>
      <c r="R165" s="212" t="str">
        <f t="shared" si="28"/>
        <v/>
      </c>
      <c r="S165" s="293" t="str">
        <f t="shared" si="29"/>
        <v/>
      </c>
    </row>
    <row r="166" spans="1:19" x14ac:dyDescent="0.25">
      <c r="A166" s="206" t="s">
        <v>420</v>
      </c>
      <c r="B166" s="207">
        <v>0</v>
      </c>
      <c r="C166" s="208">
        <v>0</v>
      </c>
      <c r="D166" s="209" t="str">
        <f t="shared" si="20"/>
        <v/>
      </c>
      <c r="E166" s="210">
        <v>0</v>
      </c>
      <c r="F166" s="208">
        <v>0</v>
      </c>
      <c r="G166" s="211" t="str">
        <f t="shared" si="21"/>
        <v/>
      </c>
      <c r="H166" s="212" t="str">
        <f t="shared" si="22"/>
        <v/>
      </c>
      <c r="I166" s="212" t="str">
        <f t="shared" si="23"/>
        <v/>
      </c>
      <c r="J166" s="213" t="str">
        <f t="shared" si="24"/>
        <v/>
      </c>
      <c r="K166" s="214">
        <v>0</v>
      </c>
      <c r="L166" s="208">
        <v>0</v>
      </c>
      <c r="M166" s="209" t="str">
        <f t="shared" si="25"/>
        <v/>
      </c>
      <c r="N166" s="210">
        <v>19</v>
      </c>
      <c r="O166" s="208">
        <v>10</v>
      </c>
      <c r="P166" s="211">
        <f t="shared" si="26"/>
        <v>0.52631578947368418</v>
      </c>
      <c r="Q166" s="212">
        <f t="shared" si="27"/>
        <v>-1</v>
      </c>
      <c r="R166" s="212">
        <f t="shared" si="28"/>
        <v>-1</v>
      </c>
      <c r="S166" s="293" t="str">
        <f t="shared" si="29"/>
        <v/>
      </c>
    </row>
    <row r="167" spans="1:19" x14ac:dyDescent="0.25">
      <c r="A167" s="206" t="s">
        <v>421</v>
      </c>
      <c r="B167" s="207">
        <v>0</v>
      </c>
      <c r="C167" s="208">
        <v>0</v>
      </c>
      <c r="D167" s="209" t="str">
        <f t="shared" si="20"/>
        <v/>
      </c>
      <c r="E167" s="210">
        <v>38</v>
      </c>
      <c r="F167" s="208">
        <v>3</v>
      </c>
      <c r="G167" s="211">
        <f t="shared" si="21"/>
        <v>7.8947368421052627E-2</v>
      </c>
      <c r="H167" s="212">
        <f t="shared" si="22"/>
        <v>-1</v>
      </c>
      <c r="I167" s="212">
        <f t="shared" si="23"/>
        <v>-1</v>
      </c>
      <c r="J167" s="213" t="str">
        <f t="shared" si="24"/>
        <v/>
      </c>
      <c r="K167" s="214">
        <v>0</v>
      </c>
      <c r="L167" s="208">
        <v>0</v>
      </c>
      <c r="M167" s="209" t="str">
        <f t="shared" si="25"/>
        <v/>
      </c>
      <c r="N167" s="210">
        <v>76</v>
      </c>
      <c r="O167" s="208">
        <v>30</v>
      </c>
      <c r="P167" s="211">
        <f t="shared" si="26"/>
        <v>0.39473684210526316</v>
      </c>
      <c r="Q167" s="212">
        <f t="shared" si="27"/>
        <v>-1</v>
      </c>
      <c r="R167" s="212">
        <f t="shared" si="28"/>
        <v>-1</v>
      </c>
      <c r="S167" s="293" t="str">
        <f t="shared" si="29"/>
        <v/>
      </c>
    </row>
    <row r="168" spans="1:19" x14ac:dyDescent="0.25">
      <c r="A168" s="206" t="s">
        <v>422</v>
      </c>
      <c r="B168" s="207">
        <v>0</v>
      </c>
      <c r="C168" s="208">
        <v>0</v>
      </c>
      <c r="D168" s="209" t="str">
        <f t="shared" si="20"/>
        <v/>
      </c>
      <c r="E168" s="210">
        <v>2700</v>
      </c>
      <c r="F168" s="208">
        <v>2386</v>
      </c>
      <c r="G168" s="211">
        <f t="shared" si="21"/>
        <v>0.88370370370370366</v>
      </c>
      <c r="H168" s="212">
        <f t="shared" si="22"/>
        <v>-1</v>
      </c>
      <c r="I168" s="212">
        <f t="shared" si="23"/>
        <v>-1</v>
      </c>
      <c r="J168" s="213" t="str">
        <f t="shared" si="24"/>
        <v/>
      </c>
      <c r="K168" s="214">
        <v>13798</v>
      </c>
      <c r="L168" s="208">
        <v>12127</v>
      </c>
      <c r="M168" s="209">
        <f t="shared" si="25"/>
        <v>0.87889549210030438</v>
      </c>
      <c r="N168" s="210">
        <v>18019</v>
      </c>
      <c r="O168" s="208">
        <v>14279</v>
      </c>
      <c r="P168" s="211">
        <f t="shared" si="26"/>
        <v>0.79244131194849876</v>
      </c>
      <c r="Q168" s="212">
        <f t="shared" si="27"/>
        <v>-0.23425273322603923</v>
      </c>
      <c r="R168" s="212">
        <f t="shared" si="28"/>
        <v>-0.15071083409202324</v>
      </c>
      <c r="S168" s="293">
        <f t="shared" si="29"/>
        <v>8.6454180151805615E-2</v>
      </c>
    </row>
    <row r="169" spans="1:19" x14ac:dyDescent="0.25">
      <c r="A169" s="206" t="s">
        <v>423</v>
      </c>
      <c r="B169" s="207">
        <v>0</v>
      </c>
      <c r="C169" s="208">
        <v>0</v>
      </c>
      <c r="D169" s="209" t="str">
        <f t="shared" si="20"/>
        <v/>
      </c>
      <c r="E169" s="210">
        <v>0</v>
      </c>
      <c r="F169" s="208">
        <v>0</v>
      </c>
      <c r="G169" s="211" t="str">
        <f t="shared" si="21"/>
        <v/>
      </c>
      <c r="H169" s="212" t="str">
        <f t="shared" si="22"/>
        <v/>
      </c>
      <c r="I169" s="212" t="str">
        <f t="shared" si="23"/>
        <v/>
      </c>
      <c r="J169" s="213" t="str">
        <f t="shared" si="24"/>
        <v/>
      </c>
      <c r="K169" s="214">
        <v>6528</v>
      </c>
      <c r="L169" s="208">
        <v>4613</v>
      </c>
      <c r="M169" s="209">
        <f t="shared" si="25"/>
        <v>0.70664828431372551</v>
      </c>
      <c r="N169" s="210">
        <v>0</v>
      </c>
      <c r="O169" s="208">
        <v>0</v>
      </c>
      <c r="P169" s="211" t="str">
        <f t="shared" si="26"/>
        <v/>
      </c>
      <c r="Q169" s="212" t="str">
        <f t="shared" si="27"/>
        <v/>
      </c>
      <c r="R169" s="212" t="str">
        <f t="shared" si="28"/>
        <v/>
      </c>
      <c r="S169" s="293" t="str">
        <f t="shared" si="29"/>
        <v/>
      </c>
    </row>
    <row r="170" spans="1:19" x14ac:dyDescent="0.25">
      <c r="A170" s="206" t="s">
        <v>424</v>
      </c>
      <c r="B170" s="207">
        <v>0</v>
      </c>
      <c r="C170" s="208">
        <v>0</v>
      </c>
      <c r="D170" s="209" t="str">
        <f t="shared" si="20"/>
        <v/>
      </c>
      <c r="E170" s="210">
        <v>0</v>
      </c>
      <c r="F170" s="208">
        <v>0</v>
      </c>
      <c r="G170" s="211" t="str">
        <f t="shared" si="21"/>
        <v/>
      </c>
      <c r="H170" s="212" t="str">
        <f t="shared" si="22"/>
        <v/>
      </c>
      <c r="I170" s="212" t="str">
        <f t="shared" si="23"/>
        <v/>
      </c>
      <c r="J170" s="213" t="str">
        <f t="shared" si="24"/>
        <v/>
      </c>
      <c r="K170" s="214">
        <v>0</v>
      </c>
      <c r="L170" s="208">
        <v>0</v>
      </c>
      <c r="M170" s="209" t="str">
        <f t="shared" si="25"/>
        <v/>
      </c>
      <c r="N170" s="210">
        <v>13</v>
      </c>
      <c r="O170" s="208">
        <v>13</v>
      </c>
      <c r="P170" s="211">
        <f t="shared" si="26"/>
        <v>1</v>
      </c>
      <c r="Q170" s="212">
        <f t="shared" si="27"/>
        <v>-1</v>
      </c>
      <c r="R170" s="212">
        <f t="shared" si="28"/>
        <v>-1</v>
      </c>
      <c r="S170" s="293" t="str">
        <f t="shared" si="29"/>
        <v/>
      </c>
    </row>
    <row r="171" spans="1:19" x14ac:dyDescent="0.25">
      <c r="A171" s="206" t="s">
        <v>425</v>
      </c>
      <c r="B171" s="207">
        <v>0</v>
      </c>
      <c r="C171" s="208">
        <v>0</v>
      </c>
      <c r="D171" s="209" t="str">
        <f t="shared" si="20"/>
        <v/>
      </c>
      <c r="E171" s="210">
        <v>0</v>
      </c>
      <c r="F171" s="208">
        <v>0</v>
      </c>
      <c r="G171" s="211" t="str">
        <f t="shared" si="21"/>
        <v/>
      </c>
      <c r="H171" s="212" t="str">
        <f t="shared" si="22"/>
        <v/>
      </c>
      <c r="I171" s="212" t="str">
        <f t="shared" si="23"/>
        <v/>
      </c>
      <c r="J171" s="213" t="str">
        <f t="shared" si="24"/>
        <v/>
      </c>
      <c r="K171" s="214">
        <v>0</v>
      </c>
      <c r="L171" s="208">
        <v>0</v>
      </c>
      <c r="M171" s="209" t="str">
        <f t="shared" si="25"/>
        <v/>
      </c>
      <c r="N171" s="210">
        <v>12</v>
      </c>
      <c r="O171" s="208">
        <v>10</v>
      </c>
      <c r="P171" s="211">
        <f t="shared" si="26"/>
        <v>0.83333333333333337</v>
      </c>
      <c r="Q171" s="212">
        <f t="shared" si="27"/>
        <v>-1</v>
      </c>
      <c r="R171" s="212">
        <f t="shared" si="28"/>
        <v>-1</v>
      </c>
      <c r="S171" s="293" t="str">
        <f t="shared" si="29"/>
        <v/>
      </c>
    </row>
    <row r="172" spans="1:19" x14ac:dyDescent="0.25">
      <c r="A172" s="206" t="s">
        <v>426</v>
      </c>
      <c r="B172" s="207">
        <v>0</v>
      </c>
      <c r="C172" s="208">
        <v>0</v>
      </c>
      <c r="D172" s="209" t="str">
        <f t="shared" si="20"/>
        <v/>
      </c>
      <c r="E172" s="210">
        <v>0</v>
      </c>
      <c r="F172" s="208">
        <v>0</v>
      </c>
      <c r="G172" s="211" t="str">
        <f t="shared" si="21"/>
        <v/>
      </c>
      <c r="H172" s="212" t="str">
        <f t="shared" si="22"/>
        <v/>
      </c>
      <c r="I172" s="212" t="str">
        <f t="shared" si="23"/>
        <v/>
      </c>
      <c r="J172" s="213" t="str">
        <f t="shared" si="24"/>
        <v/>
      </c>
      <c r="K172" s="214">
        <v>0</v>
      </c>
      <c r="L172" s="208">
        <v>0</v>
      </c>
      <c r="M172" s="209" t="str">
        <f t="shared" si="25"/>
        <v/>
      </c>
      <c r="N172" s="210">
        <v>50</v>
      </c>
      <c r="O172" s="208">
        <v>2</v>
      </c>
      <c r="P172" s="211">
        <f t="shared" si="26"/>
        <v>0.04</v>
      </c>
      <c r="Q172" s="212">
        <f t="shared" si="27"/>
        <v>-1</v>
      </c>
      <c r="R172" s="212">
        <f t="shared" si="28"/>
        <v>-1</v>
      </c>
      <c r="S172" s="293" t="str">
        <f t="shared" si="29"/>
        <v/>
      </c>
    </row>
    <row r="173" spans="1:19" x14ac:dyDescent="0.25">
      <c r="A173" s="206" t="s">
        <v>427</v>
      </c>
      <c r="B173" s="207">
        <v>0</v>
      </c>
      <c r="C173" s="208">
        <v>0</v>
      </c>
      <c r="D173" s="209" t="str">
        <f t="shared" si="20"/>
        <v/>
      </c>
      <c r="E173" s="210">
        <v>0</v>
      </c>
      <c r="F173" s="208">
        <v>0</v>
      </c>
      <c r="G173" s="211" t="str">
        <f t="shared" si="21"/>
        <v/>
      </c>
      <c r="H173" s="212" t="str">
        <f t="shared" si="22"/>
        <v/>
      </c>
      <c r="I173" s="212" t="str">
        <f t="shared" si="23"/>
        <v/>
      </c>
      <c r="J173" s="213" t="str">
        <f t="shared" si="24"/>
        <v/>
      </c>
      <c r="K173" s="214">
        <v>38</v>
      </c>
      <c r="L173" s="208">
        <v>0</v>
      </c>
      <c r="M173" s="209">
        <f t="shared" si="25"/>
        <v>0</v>
      </c>
      <c r="N173" s="210">
        <v>0</v>
      </c>
      <c r="O173" s="208">
        <v>0</v>
      </c>
      <c r="P173" s="211" t="str">
        <f t="shared" si="26"/>
        <v/>
      </c>
      <c r="Q173" s="212" t="str">
        <f t="shared" si="27"/>
        <v/>
      </c>
      <c r="R173" s="212" t="str">
        <f t="shared" si="28"/>
        <v/>
      </c>
      <c r="S173" s="293" t="str">
        <f t="shared" si="29"/>
        <v/>
      </c>
    </row>
    <row r="174" spans="1:19" x14ac:dyDescent="0.25">
      <c r="A174" s="206" t="s">
        <v>428</v>
      </c>
      <c r="B174" s="207">
        <v>0</v>
      </c>
      <c r="C174" s="208">
        <v>0</v>
      </c>
      <c r="D174" s="209" t="str">
        <f t="shared" si="20"/>
        <v/>
      </c>
      <c r="E174" s="210">
        <v>0</v>
      </c>
      <c r="F174" s="208">
        <v>0</v>
      </c>
      <c r="G174" s="211" t="str">
        <f t="shared" si="21"/>
        <v/>
      </c>
      <c r="H174" s="212" t="str">
        <f t="shared" si="22"/>
        <v/>
      </c>
      <c r="I174" s="212" t="str">
        <f t="shared" si="23"/>
        <v/>
      </c>
      <c r="J174" s="213" t="str">
        <f t="shared" si="24"/>
        <v/>
      </c>
      <c r="K174" s="214">
        <v>0</v>
      </c>
      <c r="L174" s="208">
        <v>0</v>
      </c>
      <c r="M174" s="209" t="str">
        <f t="shared" si="25"/>
        <v/>
      </c>
      <c r="N174" s="210">
        <v>11</v>
      </c>
      <c r="O174" s="208">
        <v>11</v>
      </c>
      <c r="P174" s="211">
        <f t="shared" si="26"/>
        <v>1</v>
      </c>
      <c r="Q174" s="212">
        <f t="shared" si="27"/>
        <v>-1</v>
      </c>
      <c r="R174" s="212">
        <f t="shared" si="28"/>
        <v>-1</v>
      </c>
      <c r="S174" s="293" t="str">
        <f t="shared" si="29"/>
        <v/>
      </c>
    </row>
    <row r="175" spans="1:19" x14ac:dyDescent="0.25">
      <c r="A175" s="206" t="s">
        <v>429</v>
      </c>
      <c r="B175" s="207">
        <v>0</v>
      </c>
      <c r="C175" s="208">
        <v>0</v>
      </c>
      <c r="D175" s="209" t="str">
        <f t="shared" si="20"/>
        <v/>
      </c>
      <c r="E175" s="210">
        <v>0</v>
      </c>
      <c r="F175" s="208">
        <v>0</v>
      </c>
      <c r="G175" s="211" t="str">
        <f t="shared" si="21"/>
        <v/>
      </c>
      <c r="H175" s="212" t="str">
        <f t="shared" si="22"/>
        <v/>
      </c>
      <c r="I175" s="212" t="str">
        <f t="shared" si="23"/>
        <v/>
      </c>
      <c r="J175" s="213" t="str">
        <f t="shared" si="24"/>
        <v/>
      </c>
      <c r="K175" s="214">
        <v>288</v>
      </c>
      <c r="L175" s="208">
        <v>70</v>
      </c>
      <c r="M175" s="209">
        <f t="shared" si="25"/>
        <v>0.24305555555555555</v>
      </c>
      <c r="N175" s="210">
        <v>0</v>
      </c>
      <c r="O175" s="208">
        <v>0</v>
      </c>
      <c r="P175" s="211" t="str">
        <f t="shared" si="26"/>
        <v/>
      </c>
      <c r="Q175" s="212" t="str">
        <f t="shared" si="27"/>
        <v/>
      </c>
      <c r="R175" s="212" t="str">
        <f t="shared" si="28"/>
        <v/>
      </c>
      <c r="S175" s="293" t="str">
        <f t="shared" si="29"/>
        <v/>
      </c>
    </row>
    <row r="176" spans="1:19" x14ac:dyDescent="0.25">
      <c r="A176" s="206" t="s">
        <v>430</v>
      </c>
      <c r="B176" s="207">
        <v>0</v>
      </c>
      <c r="C176" s="208">
        <v>0</v>
      </c>
      <c r="D176" s="209" t="str">
        <f t="shared" si="20"/>
        <v/>
      </c>
      <c r="E176" s="210">
        <v>0</v>
      </c>
      <c r="F176" s="208">
        <v>0</v>
      </c>
      <c r="G176" s="211" t="str">
        <f t="shared" si="21"/>
        <v/>
      </c>
      <c r="H176" s="212" t="str">
        <f t="shared" si="22"/>
        <v/>
      </c>
      <c r="I176" s="212" t="str">
        <f t="shared" si="23"/>
        <v/>
      </c>
      <c r="J176" s="213" t="str">
        <f t="shared" si="24"/>
        <v/>
      </c>
      <c r="K176" s="214">
        <v>0</v>
      </c>
      <c r="L176" s="208">
        <v>0</v>
      </c>
      <c r="M176" s="209" t="str">
        <f t="shared" si="25"/>
        <v/>
      </c>
      <c r="N176" s="210">
        <v>133</v>
      </c>
      <c r="O176" s="208">
        <v>44</v>
      </c>
      <c r="P176" s="211">
        <f t="shared" si="26"/>
        <v>0.33082706766917291</v>
      </c>
      <c r="Q176" s="212">
        <f t="shared" si="27"/>
        <v>-1</v>
      </c>
      <c r="R176" s="212">
        <f t="shared" si="28"/>
        <v>-1</v>
      </c>
      <c r="S176" s="293" t="str">
        <f t="shared" si="29"/>
        <v/>
      </c>
    </row>
    <row r="177" spans="1:19" x14ac:dyDescent="0.25">
      <c r="A177" s="206" t="s">
        <v>431</v>
      </c>
      <c r="B177" s="207">
        <v>0</v>
      </c>
      <c r="C177" s="208">
        <v>0</v>
      </c>
      <c r="D177" s="209" t="str">
        <f t="shared" si="20"/>
        <v/>
      </c>
      <c r="E177" s="210">
        <v>38</v>
      </c>
      <c r="F177" s="208">
        <v>0</v>
      </c>
      <c r="G177" s="211">
        <f t="shared" si="21"/>
        <v>0</v>
      </c>
      <c r="H177" s="212">
        <f t="shared" si="22"/>
        <v>-1</v>
      </c>
      <c r="I177" s="212" t="str">
        <f t="shared" si="23"/>
        <v/>
      </c>
      <c r="J177" s="213" t="str">
        <f t="shared" si="24"/>
        <v/>
      </c>
      <c r="K177" s="214">
        <v>114</v>
      </c>
      <c r="L177" s="208">
        <v>0</v>
      </c>
      <c r="M177" s="209">
        <f t="shared" si="25"/>
        <v>0</v>
      </c>
      <c r="N177" s="210">
        <v>133</v>
      </c>
      <c r="O177" s="208">
        <v>0</v>
      </c>
      <c r="P177" s="211">
        <f t="shared" si="26"/>
        <v>0</v>
      </c>
      <c r="Q177" s="212">
        <f t="shared" si="27"/>
        <v>-0.1428571428571429</v>
      </c>
      <c r="R177" s="212" t="str">
        <f t="shared" si="28"/>
        <v/>
      </c>
      <c r="S177" s="293">
        <f t="shared" si="29"/>
        <v>0</v>
      </c>
    </row>
    <row r="178" spans="1:19" x14ac:dyDescent="0.25">
      <c r="A178" s="206" t="s">
        <v>432</v>
      </c>
      <c r="B178" s="207">
        <v>0</v>
      </c>
      <c r="C178" s="208">
        <v>0</v>
      </c>
      <c r="D178" s="209" t="str">
        <f t="shared" si="20"/>
        <v/>
      </c>
      <c r="E178" s="210">
        <v>38</v>
      </c>
      <c r="F178" s="208">
        <v>0</v>
      </c>
      <c r="G178" s="211">
        <f t="shared" si="21"/>
        <v>0</v>
      </c>
      <c r="H178" s="212">
        <f t="shared" si="22"/>
        <v>-1</v>
      </c>
      <c r="I178" s="212" t="str">
        <f t="shared" si="23"/>
        <v/>
      </c>
      <c r="J178" s="213" t="str">
        <f t="shared" si="24"/>
        <v/>
      </c>
      <c r="K178" s="214">
        <v>38</v>
      </c>
      <c r="L178" s="208">
        <v>0</v>
      </c>
      <c r="M178" s="209">
        <f t="shared" si="25"/>
        <v>0</v>
      </c>
      <c r="N178" s="210">
        <v>133</v>
      </c>
      <c r="O178" s="208">
        <v>0</v>
      </c>
      <c r="P178" s="211">
        <f t="shared" si="26"/>
        <v>0</v>
      </c>
      <c r="Q178" s="212">
        <f t="shared" si="27"/>
        <v>-0.7142857142857143</v>
      </c>
      <c r="R178" s="212" t="str">
        <f t="shared" si="28"/>
        <v/>
      </c>
      <c r="S178" s="293">
        <f t="shared" si="29"/>
        <v>0</v>
      </c>
    </row>
    <row r="179" spans="1:19" x14ac:dyDescent="0.25">
      <c r="A179" s="206" t="s">
        <v>433</v>
      </c>
      <c r="B179" s="207">
        <v>0</v>
      </c>
      <c r="C179" s="208">
        <v>0</v>
      </c>
      <c r="D179" s="209" t="str">
        <f t="shared" si="20"/>
        <v/>
      </c>
      <c r="E179" s="210">
        <v>27</v>
      </c>
      <c r="F179" s="208">
        <v>17</v>
      </c>
      <c r="G179" s="211">
        <f t="shared" si="21"/>
        <v>0.62962962962962965</v>
      </c>
      <c r="H179" s="212">
        <f t="shared" si="22"/>
        <v>-1</v>
      </c>
      <c r="I179" s="212">
        <f t="shared" si="23"/>
        <v>-1</v>
      </c>
      <c r="J179" s="213" t="str">
        <f t="shared" si="24"/>
        <v/>
      </c>
      <c r="K179" s="214">
        <v>0</v>
      </c>
      <c r="L179" s="208">
        <v>0</v>
      </c>
      <c r="M179" s="209" t="str">
        <f t="shared" si="25"/>
        <v/>
      </c>
      <c r="N179" s="210">
        <v>2057</v>
      </c>
      <c r="O179" s="208">
        <v>1481</v>
      </c>
      <c r="P179" s="211">
        <f t="shared" si="26"/>
        <v>0.71998055420515317</v>
      </c>
      <c r="Q179" s="212">
        <f t="shared" si="27"/>
        <v>-1</v>
      </c>
      <c r="R179" s="212">
        <f t="shared" si="28"/>
        <v>-1</v>
      </c>
      <c r="S179" s="293" t="str">
        <f t="shared" si="29"/>
        <v/>
      </c>
    </row>
    <row r="180" spans="1:19" x14ac:dyDescent="0.25">
      <c r="A180" s="206" t="s">
        <v>434</v>
      </c>
      <c r="B180" s="207">
        <v>0</v>
      </c>
      <c r="C180" s="208">
        <v>0</v>
      </c>
      <c r="D180" s="209" t="str">
        <f t="shared" si="20"/>
        <v/>
      </c>
      <c r="E180" s="210">
        <v>3211</v>
      </c>
      <c r="F180" s="208">
        <v>2641</v>
      </c>
      <c r="G180" s="211">
        <f t="shared" si="21"/>
        <v>0.8224852071005917</v>
      </c>
      <c r="H180" s="212">
        <f t="shared" si="22"/>
        <v>-1</v>
      </c>
      <c r="I180" s="212">
        <f t="shared" si="23"/>
        <v>-1</v>
      </c>
      <c r="J180" s="213" t="str">
        <f t="shared" si="24"/>
        <v/>
      </c>
      <c r="K180" s="214">
        <v>9742</v>
      </c>
      <c r="L180" s="208">
        <v>7507</v>
      </c>
      <c r="M180" s="209">
        <f t="shared" si="25"/>
        <v>0.77058098952987064</v>
      </c>
      <c r="N180" s="210">
        <v>21250</v>
      </c>
      <c r="O180" s="208">
        <v>17101</v>
      </c>
      <c r="P180" s="211">
        <f t="shared" si="26"/>
        <v>0.80475294117647056</v>
      </c>
      <c r="Q180" s="212">
        <f t="shared" si="27"/>
        <v>-0.54155294117647057</v>
      </c>
      <c r="R180" s="212">
        <f t="shared" si="28"/>
        <v>-0.56101982340214018</v>
      </c>
      <c r="S180" s="293">
        <f t="shared" si="29"/>
        <v>-3.4171951646599918E-2</v>
      </c>
    </row>
    <row r="181" spans="1:19" x14ac:dyDescent="0.25">
      <c r="A181" s="206" t="s">
        <v>435</v>
      </c>
      <c r="B181" s="207">
        <v>0</v>
      </c>
      <c r="C181" s="208">
        <v>0</v>
      </c>
      <c r="D181" s="209" t="str">
        <f t="shared" si="20"/>
        <v/>
      </c>
      <c r="E181" s="210">
        <v>0</v>
      </c>
      <c r="F181" s="208">
        <v>0</v>
      </c>
      <c r="G181" s="211" t="str">
        <f t="shared" si="21"/>
        <v/>
      </c>
      <c r="H181" s="212" t="str">
        <f t="shared" si="22"/>
        <v/>
      </c>
      <c r="I181" s="212" t="str">
        <f t="shared" si="23"/>
        <v/>
      </c>
      <c r="J181" s="213" t="str">
        <f t="shared" si="24"/>
        <v/>
      </c>
      <c r="K181" s="214">
        <v>0</v>
      </c>
      <c r="L181" s="208">
        <v>0</v>
      </c>
      <c r="M181" s="209" t="str">
        <f t="shared" si="25"/>
        <v/>
      </c>
      <c r="N181" s="210">
        <v>19</v>
      </c>
      <c r="O181" s="208">
        <v>13</v>
      </c>
      <c r="P181" s="211">
        <f t="shared" si="26"/>
        <v>0.68421052631578949</v>
      </c>
      <c r="Q181" s="212">
        <f t="shared" si="27"/>
        <v>-1</v>
      </c>
      <c r="R181" s="212">
        <f t="shared" si="28"/>
        <v>-1</v>
      </c>
      <c r="S181" s="293" t="str">
        <f t="shared" si="29"/>
        <v/>
      </c>
    </row>
    <row r="182" spans="1:19" x14ac:dyDescent="0.25">
      <c r="A182" s="206" t="s">
        <v>436</v>
      </c>
      <c r="B182" s="207">
        <v>0</v>
      </c>
      <c r="C182" s="208">
        <v>0</v>
      </c>
      <c r="D182" s="209" t="str">
        <f t="shared" si="20"/>
        <v/>
      </c>
      <c r="E182" s="210">
        <v>48</v>
      </c>
      <c r="F182" s="208">
        <v>1</v>
      </c>
      <c r="G182" s="211">
        <f t="shared" si="21"/>
        <v>2.0833333333333332E-2</v>
      </c>
      <c r="H182" s="212">
        <f t="shared" si="22"/>
        <v>-1</v>
      </c>
      <c r="I182" s="212">
        <f t="shared" si="23"/>
        <v>-1</v>
      </c>
      <c r="J182" s="213" t="str">
        <f t="shared" si="24"/>
        <v/>
      </c>
      <c r="K182" s="214">
        <v>0</v>
      </c>
      <c r="L182" s="208">
        <v>0</v>
      </c>
      <c r="M182" s="209" t="str">
        <f t="shared" si="25"/>
        <v/>
      </c>
      <c r="N182" s="210">
        <v>144</v>
      </c>
      <c r="O182" s="208">
        <v>47</v>
      </c>
      <c r="P182" s="211">
        <f t="shared" si="26"/>
        <v>0.3263888888888889</v>
      </c>
      <c r="Q182" s="212">
        <f t="shared" si="27"/>
        <v>-1</v>
      </c>
      <c r="R182" s="212">
        <f t="shared" si="28"/>
        <v>-1</v>
      </c>
      <c r="S182" s="293" t="str">
        <f t="shared" si="29"/>
        <v/>
      </c>
    </row>
    <row r="183" spans="1:19" x14ac:dyDescent="0.25">
      <c r="A183" s="206" t="s">
        <v>437</v>
      </c>
      <c r="B183" s="207">
        <v>0</v>
      </c>
      <c r="C183" s="208">
        <v>0</v>
      </c>
      <c r="D183" s="209" t="str">
        <f t="shared" si="20"/>
        <v/>
      </c>
      <c r="E183" s="210">
        <v>0</v>
      </c>
      <c r="F183" s="208">
        <v>0</v>
      </c>
      <c r="G183" s="211" t="str">
        <f t="shared" si="21"/>
        <v/>
      </c>
      <c r="H183" s="212" t="str">
        <f t="shared" si="22"/>
        <v/>
      </c>
      <c r="I183" s="212" t="str">
        <f t="shared" si="23"/>
        <v/>
      </c>
      <c r="J183" s="213" t="str">
        <f t="shared" si="24"/>
        <v/>
      </c>
      <c r="K183" s="214">
        <v>174</v>
      </c>
      <c r="L183" s="208">
        <v>0</v>
      </c>
      <c r="M183" s="209">
        <f t="shared" si="25"/>
        <v>0</v>
      </c>
      <c r="N183" s="210">
        <v>0</v>
      </c>
      <c r="O183" s="208">
        <v>0</v>
      </c>
      <c r="P183" s="211" t="str">
        <f t="shared" si="26"/>
        <v/>
      </c>
      <c r="Q183" s="212" t="str">
        <f t="shared" si="27"/>
        <v/>
      </c>
      <c r="R183" s="212" t="str">
        <f t="shared" si="28"/>
        <v/>
      </c>
      <c r="S183" s="293" t="str">
        <f t="shared" si="29"/>
        <v/>
      </c>
    </row>
    <row r="184" spans="1:19" x14ac:dyDescent="0.25">
      <c r="A184" s="206" t="s">
        <v>438</v>
      </c>
      <c r="B184" s="207">
        <v>0</v>
      </c>
      <c r="C184" s="208">
        <v>0</v>
      </c>
      <c r="D184" s="209" t="str">
        <f t="shared" si="20"/>
        <v/>
      </c>
      <c r="E184" s="210">
        <v>0</v>
      </c>
      <c r="F184" s="208">
        <v>0</v>
      </c>
      <c r="G184" s="211" t="str">
        <f t="shared" si="21"/>
        <v/>
      </c>
      <c r="H184" s="212" t="str">
        <f t="shared" si="22"/>
        <v/>
      </c>
      <c r="I184" s="212" t="str">
        <f t="shared" si="23"/>
        <v/>
      </c>
      <c r="J184" s="213" t="str">
        <f t="shared" si="24"/>
        <v/>
      </c>
      <c r="K184" s="214">
        <v>0</v>
      </c>
      <c r="L184" s="208">
        <v>0</v>
      </c>
      <c r="M184" s="209" t="str">
        <f t="shared" si="25"/>
        <v/>
      </c>
      <c r="N184" s="210">
        <v>414</v>
      </c>
      <c r="O184" s="208">
        <v>117</v>
      </c>
      <c r="P184" s="211">
        <f t="shared" si="26"/>
        <v>0.28260869565217389</v>
      </c>
      <c r="Q184" s="212">
        <f t="shared" si="27"/>
        <v>-1</v>
      </c>
      <c r="R184" s="212">
        <f t="shared" si="28"/>
        <v>-1</v>
      </c>
      <c r="S184" s="293" t="str">
        <f t="shared" si="29"/>
        <v/>
      </c>
    </row>
    <row r="185" spans="1:19" x14ac:dyDescent="0.25">
      <c r="A185" s="206" t="s">
        <v>439</v>
      </c>
      <c r="B185" s="207">
        <v>0</v>
      </c>
      <c r="C185" s="208">
        <v>0</v>
      </c>
      <c r="D185" s="209" t="str">
        <f t="shared" si="20"/>
        <v/>
      </c>
      <c r="E185" s="210">
        <v>0</v>
      </c>
      <c r="F185" s="208">
        <v>0</v>
      </c>
      <c r="G185" s="211" t="str">
        <f t="shared" si="21"/>
        <v/>
      </c>
      <c r="H185" s="212" t="str">
        <f t="shared" si="22"/>
        <v/>
      </c>
      <c r="I185" s="212" t="str">
        <f t="shared" si="23"/>
        <v/>
      </c>
      <c r="J185" s="213" t="str">
        <f t="shared" si="24"/>
        <v/>
      </c>
      <c r="K185" s="214">
        <v>6948</v>
      </c>
      <c r="L185" s="208">
        <v>5351</v>
      </c>
      <c r="M185" s="209">
        <f t="shared" si="25"/>
        <v>0.77014968336211864</v>
      </c>
      <c r="N185" s="210">
        <v>100</v>
      </c>
      <c r="O185" s="208">
        <v>0</v>
      </c>
      <c r="P185" s="211">
        <f t="shared" si="26"/>
        <v>0</v>
      </c>
      <c r="Q185" s="212">
        <f t="shared" si="27"/>
        <v>68.48</v>
      </c>
      <c r="R185" s="212" t="str">
        <f t="shared" si="28"/>
        <v/>
      </c>
      <c r="S185" s="293">
        <f t="shared" si="29"/>
        <v>0.77014968336211864</v>
      </c>
    </row>
    <row r="186" spans="1:19" x14ac:dyDescent="0.25">
      <c r="A186" s="206" t="s">
        <v>440</v>
      </c>
      <c r="B186" s="207">
        <v>0</v>
      </c>
      <c r="C186" s="208">
        <v>0</v>
      </c>
      <c r="D186" s="209" t="str">
        <f t="shared" si="20"/>
        <v/>
      </c>
      <c r="E186" s="210">
        <v>0</v>
      </c>
      <c r="F186" s="208">
        <v>0</v>
      </c>
      <c r="G186" s="211" t="str">
        <f t="shared" si="21"/>
        <v/>
      </c>
      <c r="H186" s="212" t="str">
        <f t="shared" si="22"/>
        <v/>
      </c>
      <c r="I186" s="212" t="str">
        <f t="shared" si="23"/>
        <v/>
      </c>
      <c r="J186" s="213" t="str">
        <f t="shared" si="24"/>
        <v/>
      </c>
      <c r="K186" s="214">
        <v>26393</v>
      </c>
      <c r="L186" s="208">
        <v>22319</v>
      </c>
      <c r="M186" s="209">
        <f t="shared" si="25"/>
        <v>0.84564088962982609</v>
      </c>
      <c r="N186" s="210">
        <v>0</v>
      </c>
      <c r="O186" s="208">
        <v>0</v>
      </c>
      <c r="P186" s="211" t="str">
        <f t="shared" si="26"/>
        <v/>
      </c>
      <c r="Q186" s="212" t="str">
        <f t="shared" si="27"/>
        <v/>
      </c>
      <c r="R186" s="212" t="str">
        <f t="shared" si="28"/>
        <v/>
      </c>
      <c r="S186" s="293" t="str">
        <f t="shared" si="29"/>
        <v/>
      </c>
    </row>
    <row r="187" spans="1:19" x14ac:dyDescent="0.25">
      <c r="A187" s="206" t="s">
        <v>441</v>
      </c>
      <c r="B187" s="207">
        <v>0</v>
      </c>
      <c r="C187" s="208">
        <v>0</v>
      </c>
      <c r="D187" s="209" t="str">
        <f t="shared" si="20"/>
        <v/>
      </c>
      <c r="E187" s="210">
        <v>0</v>
      </c>
      <c r="F187" s="208">
        <v>0</v>
      </c>
      <c r="G187" s="211" t="str">
        <f t="shared" si="21"/>
        <v/>
      </c>
      <c r="H187" s="212" t="str">
        <f t="shared" si="22"/>
        <v/>
      </c>
      <c r="I187" s="212" t="str">
        <f t="shared" si="23"/>
        <v/>
      </c>
      <c r="J187" s="213" t="str">
        <f t="shared" si="24"/>
        <v/>
      </c>
      <c r="K187" s="214">
        <v>0</v>
      </c>
      <c r="L187" s="208">
        <v>0</v>
      </c>
      <c r="M187" s="209" t="str">
        <f t="shared" si="25"/>
        <v/>
      </c>
      <c r="N187" s="210">
        <v>634</v>
      </c>
      <c r="O187" s="208">
        <v>388</v>
      </c>
      <c r="P187" s="211">
        <f t="shared" si="26"/>
        <v>0.61198738170347</v>
      </c>
      <c r="Q187" s="212">
        <f t="shared" si="27"/>
        <v>-1</v>
      </c>
      <c r="R187" s="212">
        <f t="shared" si="28"/>
        <v>-1</v>
      </c>
      <c r="S187" s="293" t="str">
        <f t="shared" si="29"/>
        <v/>
      </c>
    </row>
    <row r="188" spans="1:19" x14ac:dyDescent="0.25">
      <c r="A188" s="206" t="s">
        <v>442</v>
      </c>
      <c r="B188" s="207">
        <v>0</v>
      </c>
      <c r="C188" s="208">
        <v>0</v>
      </c>
      <c r="D188" s="209" t="str">
        <f t="shared" si="20"/>
        <v/>
      </c>
      <c r="E188" s="210">
        <v>0</v>
      </c>
      <c r="F188" s="208">
        <v>0</v>
      </c>
      <c r="G188" s="211" t="str">
        <f t="shared" si="21"/>
        <v/>
      </c>
      <c r="H188" s="212" t="str">
        <f t="shared" si="22"/>
        <v/>
      </c>
      <c r="I188" s="212" t="str">
        <f t="shared" si="23"/>
        <v/>
      </c>
      <c r="J188" s="213" t="str">
        <f t="shared" si="24"/>
        <v/>
      </c>
      <c r="K188" s="214">
        <v>0</v>
      </c>
      <c r="L188" s="208">
        <v>0</v>
      </c>
      <c r="M188" s="209" t="str">
        <f t="shared" si="25"/>
        <v/>
      </c>
      <c r="N188" s="210">
        <v>19</v>
      </c>
      <c r="O188" s="208">
        <v>18</v>
      </c>
      <c r="P188" s="211">
        <f t="shared" si="26"/>
        <v>0.94736842105263153</v>
      </c>
      <c r="Q188" s="212">
        <f t="shared" si="27"/>
        <v>-1</v>
      </c>
      <c r="R188" s="212">
        <f t="shared" si="28"/>
        <v>-1</v>
      </c>
      <c r="S188" s="293" t="str">
        <f t="shared" si="29"/>
        <v/>
      </c>
    </row>
    <row r="189" spans="1:19" x14ac:dyDescent="0.25">
      <c r="A189" s="206" t="s">
        <v>443</v>
      </c>
      <c r="B189" s="207">
        <v>0</v>
      </c>
      <c r="C189" s="208">
        <v>0</v>
      </c>
      <c r="D189" s="209" t="str">
        <f t="shared" si="20"/>
        <v/>
      </c>
      <c r="E189" s="210">
        <v>19</v>
      </c>
      <c r="F189" s="208">
        <v>2</v>
      </c>
      <c r="G189" s="211">
        <f t="shared" si="21"/>
        <v>0.10526315789473684</v>
      </c>
      <c r="H189" s="212">
        <f t="shared" si="22"/>
        <v>-1</v>
      </c>
      <c r="I189" s="212">
        <f t="shared" si="23"/>
        <v>-1</v>
      </c>
      <c r="J189" s="213" t="str">
        <f t="shared" si="24"/>
        <v/>
      </c>
      <c r="K189" s="214">
        <v>19</v>
      </c>
      <c r="L189" s="208">
        <v>3</v>
      </c>
      <c r="M189" s="209">
        <f t="shared" si="25"/>
        <v>0.15789473684210525</v>
      </c>
      <c r="N189" s="210">
        <v>19</v>
      </c>
      <c r="O189" s="208">
        <v>2</v>
      </c>
      <c r="P189" s="211">
        <f t="shared" si="26"/>
        <v>0.10526315789473684</v>
      </c>
      <c r="Q189" s="212">
        <f t="shared" si="27"/>
        <v>0</v>
      </c>
      <c r="R189" s="212">
        <f t="shared" si="28"/>
        <v>0.5</v>
      </c>
      <c r="S189" s="293">
        <f t="shared" si="29"/>
        <v>5.2631578947368418E-2</v>
      </c>
    </row>
    <row r="190" spans="1:19" x14ac:dyDescent="0.25">
      <c r="A190" s="206" t="s">
        <v>444</v>
      </c>
      <c r="B190" s="207">
        <v>0</v>
      </c>
      <c r="C190" s="208">
        <v>0</v>
      </c>
      <c r="D190" s="209" t="str">
        <f t="shared" si="20"/>
        <v/>
      </c>
      <c r="E190" s="210">
        <v>57</v>
      </c>
      <c r="F190" s="208">
        <v>24</v>
      </c>
      <c r="G190" s="211">
        <f t="shared" si="21"/>
        <v>0.42105263157894735</v>
      </c>
      <c r="H190" s="212">
        <f t="shared" si="22"/>
        <v>-1</v>
      </c>
      <c r="I190" s="212">
        <f t="shared" si="23"/>
        <v>-1</v>
      </c>
      <c r="J190" s="213" t="str">
        <f t="shared" si="24"/>
        <v/>
      </c>
      <c r="K190" s="214">
        <v>38</v>
      </c>
      <c r="L190" s="208">
        <v>24</v>
      </c>
      <c r="M190" s="209">
        <f t="shared" si="25"/>
        <v>0.63157894736842102</v>
      </c>
      <c r="N190" s="210">
        <v>247</v>
      </c>
      <c r="O190" s="208">
        <v>140</v>
      </c>
      <c r="P190" s="211">
        <f t="shared" si="26"/>
        <v>0.5668016194331984</v>
      </c>
      <c r="Q190" s="212">
        <f t="shared" si="27"/>
        <v>-0.84615384615384615</v>
      </c>
      <c r="R190" s="212">
        <f t="shared" si="28"/>
        <v>-0.82857142857142851</v>
      </c>
      <c r="S190" s="293">
        <f t="shared" si="29"/>
        <v>6.4777327935222617E-2</v>
      </c>
    </row>
    <row r="191" spans="1:19" x14ac:dyDescent="0.25">
      <c r="A191" s="206" t="s">
        <v>445</v>
      </c>
      <c r="B191" s="207">
        <v>0</v>
      </c>
      <c r="C191" s="208">
        <v>0</v>
      </c>
      <c r="D191" s="209" t="str">
        <f t="shared" si="20"/>
        <v/>
      </c>
      <c r="E191" s="210">
        <v>0</v>
      </c>
      <c r="F191" s="208">
        <v>0</v>
      </c>
      <c r="G191" s="211" t="str">
        <f t="shared" si="21"/>
        <v/>
      </c>
      <c r="H191" s="212" t="str">
        <f t="shared" si="22"/>
        <v/>
      </c>
      <c r="I191" s="212" t="str">
        <f t="shared" si="23"/>
        <v/>
      </c>
      <c r="J191" s="213" t="str">
        <f t="shared" si="24"/>
        <v/>
      </c>
      <c r="K191" s="214">
        <v>0</v>
      </c>
      <c r="L191" s="208">
        <v>0</v>
      </c>
      <c r="M191" s="209" t="str">
        <f t="shared" si="25"/>
        <v/>
      </c>
      <c r="N191" s="210">
        <v>98</v>
      </c>
      <c r="O191" s="208">
        <v>76</v>
      </c>
      <c r="P191" s="211">
        <f t="shared" si="26"/>
        <v>0.77551020408163263</v>
      </c>
      <c r="Q191" s="212">
        <f t="shared" si="27"/>
        <v>-1</v>
      </c>
      <c r="R191" s="212">
        <f t="shared" si="28"/>
        <v>-1</v>
      </c>
      <c r="S191" s="293" t="str">
        <f t="shared" si="29"/>
        <v/>
      </c>
    </row>
    <row r="192" spans="1:19" x14ac:dyDescent="0.25">
      <c r="A192" s="206" t="s">
        <v>446</v>
      </c>
      <c r="B192" s="207">
        <v>0</v>
      </c>
      <c r="C192" s="208">
        <v>0</v>
      </c>
      <c r="D192" s="209" t="str">
        <f t="shared" si="20"/>
        <v/>
      </c>
      <c r="E192" s="210">
        <v>0</v>
      </c>
      <c r="F192" s="208">
        <v>0</v>
      </c>
      <c r="G192" s="211" t="str">
        <f t="shared" si="21"/>
        <v/>
      </c>
      <c r="H192" s="212" t="str">
        <f t="shared" si="22"/>
        <v/>
      </c>
      <c r="I192" s="212" t="str">
        <f t="shared" si="23"/>
        <v/>
      </c>
      <c r="J192" s="213" t="str">
        <f t="shared" si="24"/>
        <v/>
      </c>
      <c r="K192" s="214">
        <v>0</v>
      </c>
      <c r="L192" s="208">
        <v>0</v>
      </c>
      <c r="M192" s="209" t="str">
        <f t="shared" si="25"/>
        <v/>
      </c>
      <c r="N192" s="210">
        <v>98</v>
      </c>
      <c r="O192" s="208">
        <v>0</v>
      </c>
      <c r="P192" s="211">
        <f t="shared" si="26"/>
        <v>0</v>
      </c>
      <c r="Q192" s="212">
        <f t="shared" si="27"/>
        <v>-1</v>
      </c>
      <c r="R192" s="212" t="str">
        <f t="shared" si="28"/>
        <v/>
      </c>
      <c r="S192" s="293" t="str">
        <f t="shared" si="29"/>
        <v/>
      </c>
    </row>
    <row r="193" spans="1:19" x14ac:dyDescent="0.25">
      <c r="A193" s="206" t="s">
        <v>447</v>
      </c>
      <c r="B193" s="207">
        <v>0</v>
      </c>
      <c r="C193" s="208">
        <v>0</v>
      </c>
      <c r="D193" s="209" t="str">
        <f t="shared" si="20"/>
        <v/>
      </c>
      <c r="E193" s="210">
        <v>0</v>
      </c>
      <c r="F193" s="208">
        <v>0</v>
      </c>
      <c r="G193" s="211" t="str">
        <f t="shared" si="21"/>
        <v/>
      </c>
      <c r="H193" s="212" t="str">
        <f t="shared" si="22"/>
        <v/>
      </c>
      <c r="I193" s="212" t="str">
        <f t="shared" si="23"/>
        <v/>
      </c>
      <c r="J193" s="213" t="str">
        <f t="shared" si="24"/>
        <v/>
      </c>
      <c r="K193" s="214">
        <v>174</v>
      </c>
      <c r="L193" s="208">
        <v>155</v>
      </c>
      <c r="M193" s="209">
        <f t="shared" si="25"/>
        <v>0.89080459770114939</v>
      </c>
      <c r="N193" s="210">
        <v>324</v>
      </c>
      <c r="O193" s="208">
        <v>158</v>
      </c>
      <c r="P193" s="211">
        <f t="shared" si="26"/>
        <v>0.48765432098765432</v>
      </c>
      <c r="Q193" s="212">
        <f t="shared" si="27"/>
        <v>-0.46296296296296291</v>
      </c>
      <c r="R193" s="212">
        <f t="shared" si="28"/>
        <v>-1.8987341772151889E-2</v>
      </c>
      <c r="S193" s="293">
        <f t="shared" si="29"/>
        <v>0.40315027671349507</v>
      </c>
    </row>
    <row r="194" spans="1:19" x14ac:dyDescent="0.25">
      <c r="A194" s="206" t="s">
        <v>448</v>
      </c>
      <c r="B194" s="207">
        <v>0</v>
      </c>
      <c r="C194" s="208">
        <v>0</v>
      </c>
      <c r="D194" s="209" t="str">
        <f t="shared" si="20"/>
        <v/>
      </c>
      <c r="E194" s="210">
        <v>0</v>
      </c>
      <c r="F194" s="208">
        <v>0</v>
      </c>
      <c r="G194" s="211" t="str">
        <f t="shared" si="21"/>
        <v/>
      </c>
      <c r="H194" s="212" t="str">
        <f t="shared" si="22"/>
        <v/>
      </c>
      <c r="I194" s="212" t="str">
        <f t="shared" si="23"/>
        <v/>
      </c>
      <c r="J194" s="213" t="str">
        <f t="shared" si="24"/>
        <v/>
      </c>
      <c r="K194" s="214">
        <v>0</v>
      </c>
      <c r="L194" s="208">
        <v>0</v>
      </c>
      <c r="M194" s="209" t="str">
        <f t="shared" si="25"/>
        <v/>
      </c>
      <c r="N194" s="210">
        <v>144</v>
      </c>
      <c r="O194" s="208">
        <v>134</v>
      </c>
      <c r="P194" s="211">
        <f t="shared" si="26"/>
        <v>0.93055555555555558</v>
      </c>
      <c r="Q194" s="212">
        <f t="shared" si="27"/>
        <v>-1</v>
      </c>
      <c r="R194" s="212">
        <f t="shared" si="28"/>
        <v>-1</v>
      </c>
      <c r="S194" s="293" t="str">
        <f t="shared" si="29"/>
        <v/>
      </c>
    </row>
    <row r="195" spans="1:19" x14ac:dyDescent="0.25">
      <c r="A195" s="206" t="s">
        <v>449</v>
      </c>
      <c r="B195" s="207">
        <v>0</v>
      </c>
      <c r="C195" s="208">
        <v>0</v>
      </c>
      <c r="D195" s="209" t="str">
        <f t="shared" si="20"/>
        <v/>
      </c>
      <c r="E195" s="210">
        <v>0</v>
      </c>
      <c r="F195" s="208">
        <v>0</v>
      </c>
      <c r="G195" s="211" t="str">
        <f t="shared" si="21"/>
        <v/>
      </c>
      <c r="H195" s="212" t="str">
        <f t="shared" si="22"/>
        <v/>
      </c>
      <c r="I195" s="212" t="str">
        <f t="shared" si="23"/>
        <v/>
      </c>
      <c r="J195" s="213" t="str">
        <f t="shared" si="24"/>
        <v/>
      </c>
      <c r="K195" s="214">
        <v>764</v>
      </c>
      <c r="L195" s="208">
        <v>252</v>
      </c>
      <c r="M195" s="209">
        <f t="shared" si="25"/>
        <v>0.32984293193717279</v>
      </c>
      <c r="N195" s="210">
        <v>1020</v>
      </c>
      <c r="O195" s="208">
        <v>479</v>
      </c>
      <c r="P195" s="211">
        <f t="shared" si="26"/>
        <v>0.4696078431372549</v>
      </c>
      <c r="Q195" s="212">
        <f t="shared" si="27"/>
        <v>-0.25098039215686274</v>
      </c>
      <c r="R195" s="212">
        <f t="shared" si="28"/>
        <v>-0.47390396659707723</v>
      </c>
      <c r="S195" s="293">
        <f t="shared" si="29"/>
        <v>-0.13976491120008211</v>
      </c>
    </row>
    <row r="196" spans="1:19" x14ac:dyDescent="0.25">
      <c r="A196" s="206" t="s">
        <v>450</v>
      </c>
      <c r="B196" s="207">
        <v>0</v>
      </c>
      <c r="C196" s="208">
        <v>0</v>
      </c>
      <c r="D196" s="209" t="str">
        <f t="shared" si="20"/>
        <v/>
      </c>
      <c r="E196" s="210">
        <v>1035</v>
      </c>
      <c r="F196" s="208">
        <v>798</v>
      </c>
      <c r="G196" s="211">
        <f t="shared" si="21"/>
        <v>0.77101449275362322</v>
      </c>
      <c r="H196" s="212">
        <f t="shared" si="22"/>
        <v>-1</v>
      </c>
      <c r="I196" s="212">
        <f t="shared" si="23"/>
        <v>-1</v>
      </c>
      <c r="J196" s="213" t="str">
        <f t="shared" si="24"/>
        <v/>
      </c>
      <c r="K196" s="214">
        <v>2701</v>
      </c>
      <c r="L196" s="208">
        <v>2035</v>
      </c>
      <c r="M196" s="209">
        <f t="shared" si="25"/>
        <v>0.75342465753424659</v>
      </c>
      <c r="N196" s="210">
        <v>8651</v>
      </c>
      <c r="O196" s="208">
        <v>6067</v>
      </c>
      <c r="P196" s="211">
        <f t="shared" si="26"/>
        <v>0.70130620737486993</v>
      </c>
      <c r="Q196" s="212">
        <f t="shared" si="27"/>
        <v>-0.68778175933418106</v>
      </c>
      <c r="R196" s="212">
        <f t="shared" si="28"/>
        <v>-0.664578869292896</v>
      </c>
      <c r="S196" s="293">
        <f t="shared" si="29"/>
        <v>5.2118450159376661E-2</v>
      </c>
    </row>
    <row r="197" spans="1:19" x14ac:dyDescent="0.25">
      <c r="A197" s="206" t="s">
        <v>451</v>
      </c>
      <c r="B197" s="207">
        <v>0</v>
      </c>
      <c r="C197" s="208">
        <v>0</v>
      </c>
      <c r="D197" s="209" t="str">
        <f t="shared" si="20"/>
        <v/>
      </c>
      <c r="E197" s="210">
        <v>0</v>
      </c>
      <c r="F197" s="208">
        <v>0</v>
      </c>
      <c r="G197" s="211" t="str">
        <f t="shared" si="21"/>
        <v/>
      </c>
      <c r="H197" s="212" t="str">
        <f t="shared" si="22"/>
        <v/>
      </c>
      <c r="I197" s="212" t="str">
        <f t="shared" si="23"/>
        <v/>
      </c>
      <c r="J197" s="213" t="str">
        <f t="shared" si="24"/>
        <v/>
      </c>
      <c r="K197" s="214">
        <v>0</v>
      </c>
      <c r="L197" s="208">
        <v>0</v>
      </c>
      <c r="M197" s="209" t="str">
        <f t="shared" si="25"/>
        <v/>
      </c>
      <c r="N197" s="210">
        <v>162</v>
      </c>
      <c r="O197" s="208">
        <v>30</v>
      </c>
      <c r="P197" s="211">
        <f t="shared" si="26"/>
        <v>0.18518518518518517</v>
      </c>
      <c r="Q197" s="212">
        <f t="shared" si="27"/>
        <v>-1</v>
      </c>
      <c r="R197" s="212">
        <f t="shared" si="28"/>
        <v>-1</v>
      </c>
      <c r="S197" s="293" t="str">
        <f t="shared" si="29"/>
        <v/>
      </c>
    </row>
    <row r="198" spans="1:19" x14ac:dyDescent="0.25">
      <c r="A198" s="206" t="s">
        <v>452</v>
      </c>
      <c r="B198" s="207">
        <v>0</v>
      </c>
      <c r="C198" s="208">
        <v>0</v>
      </c>
      <c r="D198" s="209" t="str">
        <f t="shared" si="20"/>
        <v/>
      </c>
      <c r="E198" s="210">
        <v>188</v>
      </c>
      <c r="F198" s="208">
        <v>74</v>
      </c>
      <c r="G198" s="211">
        <f t="shared" si="21"/>
        <v>0.39361702127659576</v>
      </c>
      <c r="H198" s="212">
        <f t="shared" si="22"/>
        <v>-1</v>
      </c>
      <c r="I198" s="212">
        <f t="shared" si="23"/>
        <v>-1</v>
      </c>
      <c r="J198" s="213" t="str">
        <f t="shared" si="24"/>
        <v/>
      </c>
      <c r="K198" s="214">
        <v>19</v>
      </c>
      <c r="L198" s="208">
        <v>0</v>
      </c>
      <c r="M198" s="209">
        <f t="shared" si="25"/>
        <v>0</v>
      </c>
      <c r="N198" s="210">
        <v>188</v>
      </c>
      <c r="O198" s="208">
        <v>74</v>
      </c>
      <c r="P198" s="211">
        <f t="shared" si="26"/>
        <v>0.39361702127659576</v>
      </c>
      <c r="Q198" s="212">
        <f t="shared" si="27"/>
        <v>-0.89893617021276595</v>
      </c>
      <c r="R198" s="212">
        <f t="shared" si="28"/>
        <v>-1</v>
      </c>
      <c r="S198" s="293">
        <f t="shared" si="29"/>
        <v>-0.39361702127659576</v>
      </c>
    </row>
    <row r="199" spans="1:19" x14ac:dyDescent="0.25">
      <c r="A199" s="206" t="s">
        <v>453</v>
      </c>
      <c r="B199" s="207">
        <v>0</v>
      </c>
      <c r="C199" s="208">
        <v>0</v>
      </c>
      <c r="D199" s="209" t="str">
        <f t="shared" si="20"/>
        <v/>
      </c>
      <c r="E199" s="210">
        <v>17</v>
      </c>
      <c r="F199" s="208">
        <v>15</v>
      </c>
      <c r="G199" s="211">
        <f t="shared" si="21"/>
        <v>0.88235294117647056</v>
      </c>
      <c r="H199" s="212">
        <f t="shared" si="22"/>
        <v>-1</v>
      </c>
      <c r="I199" s="212">
        <f t="shared" si="23"/>
        <v>-1</v>
      </c>
      <c r="J199" s="213" t="str">
        <f t="shared" si="24"/>
        <v/>
      </c>
      <c r="K199" s="214">
        <v>38</v>
      </c>
      <c r="L199" s="208">
        <v>22</v>
      </c>
      <c r="M199" s="209">
        <f t="shared" si="25"/>
        <v>0.57894736842105265</v>
      </c>
      <c r="N199" s="210">
        <v>220</v>
      </c>
      <c r="O199" s="208">
        <v>210</v>
      </c>
      <c r="P199" s="211">
        <f t="shared" si="26"/>
        <v>0.95454545454545459</v>
      </c>
      <c r="Q199" s="212">
        <f t="shared" si="27"/>
        <v>-0.82727272727272727</v>
      </c>
      <c r="R199" s="212">
        <f t="shared" si="28"/>
        <v>-0.89523809523809528</v>
      </c>
      <c r="S199" s="293">
        <f t="shared" si="29"/>
        <v>-0.37559808612440193</v>
      </c>
    </row>
    <row r="200" spans="1:19" x14ac:dyDescent="0.25">
      <c r="A200" s="206" t="s">
        <v>454</v>
      </c>
      <c r="B200" s="207">
        <v>0</v>
      </c>
      <c r="C200" s="208">
        <v>0</v>
      </c>
      <c r="D200" s="209" t="str">
        <f t="shared" si="20"/>
        <v/>
      </c>
      <c r="E200" s="210">
        <v>405</v>
      </c>
      <c r="F200" s="208">
        <v>336</v>
      </c>
      <c r="G200" s="211">
        <f t="shared" si="21"/>
        <v>0.82962962962962961</v>
      </c>
      <c r="H200" s="212">
        <f t="shared" si="22"/>
        <v>-1</v>
      </c>
      <c r="I200" s="212">
        <f t="shared" si="23"/>
        <v>-1</v>
      </c>
      <c r="J200" s="213" t="str">
        <f t="shared" si="24"/>
        <v/>
      </c>
      <c r="K200" s="214">
        <v>0</v>
      </c>
      <c r="L200" s="208">
        <v>0</v>
      </c>
      <c r="M200" s="209" t="str">
        <f t="shared" si="25"/>
        <v/>
      </c>
      <c r="N200" s="210">
        <v>8058</v>
      </c>
      <c r="O200" s="208">
        <v>5290</v>
      </c>
      <c r="P200" s="211">
        <f t="shared" si="26"/>
        <v>0.6564904442789774</v>
      </c>
      <c r="Q200" s="212">
        <f t="shared" si="27"/>
        <v>-1</v>
      </c>
      <c r="R200" s="212">
        <f t="shared" si="28"/>
        <v>-1</v>
      </c>
      <c r="S200" s="293" t="str">
        <f t="shared" si="29"/>
        <v/>
      </c>
    </row>
    <row r="201" spans="1:19" x14ac:dyDescent="0.25">
      <c r="A201" s="206" t="s">
        <v>455</v>
      </c>
      <c r="B201" s="207">
        <v>0</v>
      </c>
      <c r="C201" s="208">
        <v>0</v>
      </c>
      <c r="D201" s="209" t="str">
        <f t="shared" ref="D201:D252" si="30">IFERROR(C201/B201,"")</f>
        <v/>
      </c>
      <c r="E201" s="210">
        <v>0</v>
      </c>
      <c r="F201" s="208">
        <v>0</v>
      </c>
      <c r="G201" s="211" t="str">
        <f t="shared" ref="G201:G252" si="31">IFERROR(F201/E201,"")</f>
        <v/>
      </c>
      <c r="H201" s="212" t="str">
        <f t="shared" ref="H201:H252" si="32">IFERROR(B201/E201-1,"")</f>
        <v/>
      </c>
      <c r="I201" s="212" t="str">
        <f t="shared" ref="I201:I252" si="33">IFERROR(C201/F201-1,"")</f>
        <v/>
      </c>
      <c r="J201" s="213" t="str">
        <f t="shared" ref="J201:J252" si="34">IFERROR(D201-G201,"")</f>
        <v/>
      </c>
      <c r="K201" s="214">
        <v>0</v>
      </c>
      <c r="L201" s="208">
        <v>0</v>
      </c>
      <c r="M201" s="209" t="str">
        <f t="shared" ref="M201:M252" si="35">IFERROR(L201/K201,"")</f>
        <v/>
      </c>
      <c r="N201" s="210">
        <v>125</v>
      </c>
      <c r="O201" s="208">
        <v>96</v>
      </c>
      <c r="P201" s="211">
        <f t="shared" ref="P201:P252" si="36">IFERROR(O201/N201,"")</f>
        <v>0.76800000000000002</v>
      </c>
      <c r="Q201" s="212">
        <f t="shared" ref="Q201:Q252" si="37">IFERROR(K201/N201-1,"")</f>
        <v>-1</v>
      </c>
      <c r="R201" s="212">
        <f t="shared" ref="R201:R252" si="38">IFERROR(L201/O201-1,"")</f>
        <v>-1</v>
      </c>
      <c r="S201" s="293" t="str">
        <f t="shared" ref="S201:S252" si="39">IFERROR(M201-P201,"")</f>
        <v/>
      </c>
    </row>
    <row r="202" spans="1:19" x14ac:dyDescent="0.25">
      <c r="A202" s="206" t="s">
        <v>456</v>
      </c>
      <c r="B202" s="207">
        <v>0</v>
      </c>
      <c r="C202" s="208">
        <v>0</v>
      </c>
      <c r="D202" s="209" t="str">
        <f t="shared" si="30"/>
        <v/>
      </c>
      <c r="E202" s="210">
        <v>1489</v>
      </c>
      <c r="F202" s="208">
        <v>1116</v>
      </c>
      <c r="G202" s="211">
        <f t="shared" si="31"/>
        <v>0.74949630624580255</v>
      </c>
      <c r="H202" s="212">
        <f t="shared" si="32"/>
        <v>-1</v>
      </c>
      <c r="I202" s="212">
        <f t="shared" si="33"/>
        <v>-1</v>
      </c>
      <c r="J202" s="213" t="str">
        <f t="shared" si="34"/>
        <v/>
      </c>
      <c r="K202" s="214">
        <v>4255</v>
      </c>
      <c r="L202" s="208">
        <v>3547</v>
      </c>
      <c r="M202" s="209">
        <f t="shared" si="35"/>
        <v>0.8336075205640423</v>
      </c>
      <c r="N202" s="210">
        <v>7722</v>
      </c>
      <c r="O202" s="208">
        <v>5653</v>
      </c>
      <c r="P202" s="211">
        <f t="shared" si="36"/>
        <v>0.7320642320642321</v>
      </c>
      <c r="Q202" s="212">
        <f t="shared" si="37"/>
        <v>-0.44897694897694895</v>
      </c>
      <c r="R202" s="212">
        <f t="shared" si="38"/>
        <v>-0.37254555103484877</v>
      </c>
      <c r="S202" s="293">
        <f t="shared" si="39"/>
        <v>0.1015432884998102</v>
      </c>
    </row>
    <row r="203" spans="1:19" x14ac:dyDescent="0.25">
      <c r="A203" s="206" t="s">
        <v>457</v>
      </c>
      <c r="B203" s="207">
        <v>0</v>
      </c>
      <c r="C203" s="208">
        <v>0</v>
      </c>
      <c r="D203" s="209" t="str">
        <f t="shared" si="30"/>
        <v/>
      </c>
      <c r="E203" s="210">
        <v>0</v>
      </c>
      <c r="F203" s="208">
        <v>0</v>
      </c>
      <c r="G203" s="211" t="str">
        <f t="shared" si="31"/>
        <v/>
      </c>
      <c r="H203" s="212" t="str">
        <f t="shared" si="32"/>
        <v/>
      </c>
      <c r="I203" s="212" t="str">
        <f t="shared" si="33"/>
        <v/>
      </c>
      <c r="J203" s="213" t="str">
        <f t="shared" si="34"/>
        <v/>
      </c>
      <c r="K203" s="214">
        <v>0</v>
      </c>
      <c r="L203" s="208">
        <v>0</v>
      </c>
      <c r="M203" s="209" t="str">
        <f t="shared" si="35"/>
        <v/>
      </c>
      <c r="N203" s="210">
        <v>122</v>
      </c>
      <c r="O203" s="208">
        <v>98</v>
      </c>
      <c r="P203" s="211">
        <f t="shared" si="36"/>
        <v>0.80327868852459017</v>
      </c>
      <c r="Q203" s="212">
        <f t="shared" si="37"/>
        <v>-1</v>
      </c>
      <c r="R203" s="212">
        <f t="shared" si="38"/>
        <v>-1</v>
      </c>
      <c r="S203" s="293" t="str">
        <f t="shared" si="39"/>
        <v/>
      </c>
    </row>
    <row r="204" spans="1:19" x14ac:dyDescent="0.25">
      <c r="A204" s="206" t="s">
        <v>458</v>
      </c>
      <c r="B204" s="207">
        <v>0</v>
      </c>
      <c r="C204" s="208">
        <v>0</v>
      </c>
      <c r="D204" s="209" t="str">
        <f t="shared" si="30"/>
        <v/>
      </c>
      <c r="E204" s="210">
        <v>0</v>
      </c>
      <c r="F204" s="208">
        <v>0</v>
      </c>
      <c r="G204" s="211" t="str">
        <f t="shared" si="31"/>
        <v/>
      </c>
      <c r="H204" s="212" t="str">
        <f t="shared" si="32"/>
        <v/>
      </c>
      <c r="I204" s="212" t="str">
        <f t="shared" si="33"/>
        <v/>
      </c>
      <c r="J204" s="213" t="str">
        <f t="shared" si="34"/>
        <v/>
      </c>
      <c r="K204" s="214">
        <v>288</v>
      </c>
      <c r="L204" s="208">
        <v>100</v>
      </c>
      <c r="M204" s="209">
        <f t="shared" si="35"/>
        <v>0.34722222222222221</v>
      </c>
      <c r="N204" s="210">
        <v>0</v>
      </c>
      <c r="O204" s="208">
        <v>0</v>
      </c>
      <c r="P204" s="211" t="str">
        <f t="shared" si="36"/>
        <v/>
      </c>
      <c r="Q204" s="212" t="str">
        <f t="shared" si="37"/>
        <v/>
      </c>
      <c r="R204" s="212" t="str">
        <f t="shared" si="38"/>
        <v/>
      </c>
      <c r="S204" s="293" t="str">
        <f t="shared" si="39"/>
        <v/>
      </c>
    </row>
    <row r="205" spans="1:19" x14ac:dyDescent="0.25">
      <c r="A205" s="206" t="s">
        <v>459</v>
      </c>
      <c r="B205" s="207">
        <v>0</v>
      </c>
      <c r="C205" s="208">
        <v>0</v>
      </c>
      <c r="D205" s="209" t="str">
        <f t="shared" si="30"/>
        <v/>
      </c>
      <c r="E205" s="210">
        <v>0</v>
      </c>
      <c r="F205" s="208">
        <v>0</v>
      </c>
      <c r="G205" s="211" t="str">
        <f t="shared" si="31"/>
        <v/>
      </c>
      <c r="H205" s="212" t="str">
        <f t="shared" si="32"/>
        <v/>
      </c>
      <c r="I205" s="212" t="str">
        <f t="shared" si="33"/>
        <v/>
      </c>
      <c r="J205" s="213" t="str">
        <f t="shared" si="34"/>
        <v/>
      </c>
      <c r="K205" s="214">
        <v>68</v>
      </c>
      <c r="L205" s="208">
        <v>33</v>
      </c>
      <c r="M205" s="209">
        <f t="shared" si="35"/>
        <v>0.48529411764705882</v>
      </c>
      <c r="N205" s="210">
        <v>38</v>
      </c>
      <c r="O205" s="208">
        <v>0</v>
      </c>
      <c r="P205" s="211">
        <f t="shared" si="36"/>
        <v>0</v>
      </c>
      <c r="Q205" s="212">
        <f t="shared" si="37"/>
        <v>0.78947368421052633</v>
      </c>
      <c r="R205" s="212" t="str">
        <f t="shared" si="38"/>
        <v/>
      </c>
      <c r="S205" s="293">
        <f t="shared" si="39"/>
        <v>0.48529411764705882</v>
      </c>
    </row>
    <row r="206" spans="1:19" x14ac:dyDescent="0.25">
      <c r="A206" s="206" t="s">
        <v>460</v>
      </c>
      <c r="B206" s="207">
        <v>0</v>
      </c>
      <c r="C206" s="208">
        <v>0</v>
      </c>
      <c r="D206" s="209" t="str">
        <f t="shared" si="30"/>
        <v/>
      </c>
      <c r="E206" s="210">
        <v>0</v>
      </c>
      <c r="F206" s="208">
        <v>0</v>
      </c>
      <c r="G206" s="211" t="str">
        <f t="shared" si="31"/>
        <v/>
      </c>
      <c r="H206" s="212" t="str">
        <f t="shared" si="32"/>
        <v/>
      </c>
      <c r="I206" s="212" t="str">
        <f t="shared" si="33"/>
        <v/>
      </c>
      <c r="J206" s="213" t="str">
        <f t="shared" si="34"/>
        <v/>
      </c>
      <c r="K206" s="214">
        <v>314</v>
      </c>
      <c r="L206" s="208">
        <v>74</v>
      </c>
      <c r="M206" s="209">
        <f t="shared" si="35"/>
        <v>0.2356687898089172</v>
      </c>
      <c r="N206" s="210">
        <v>68</v>
      </c>
      <c r="O206" s="208">
        <v>0</v>
      </c>
      <c r="P206" s="211">
        <f t="shared" si="36"/>
        <v>0</v>
      </c>
      <c r="Q206" s="212">
        <f t="shared" si="37"/>
        <v>3.617647058823529</v>
      </c>
      <c r="R206" s="212" t="str">
        <f t="shared" si="38"/>
        <v/>
      </c>
      <c r="S206" s="293">
        <f t="shared" si="39"/>
        <v>0.2356687898089172</v>
      </c>
    </row>
    <row r="207" spans="1:19" x14ac:dyDescent="0.25">
      <c r="A207" s="206" t="s">
        <v>461</v>
      </c>
      <c r="B207" s="207">
        <v>0</v>
      </c>
      <c r="C207" s="208">
        <v>0</v>
      </c>
      <c r="D207" s="209" t="str">
        <f t="shared" si="30"/>
        <v/>
      </c>
      <c r="E207" s="210">
        <v>0</v>
      </c>
      <c r="F207" s="208">
        <v>0</v>
      </c>
      <c r="G207" s="211" t="str">
        <f t="shared" si="31"/>
        <v/>
      </c>
      <c r="H207" s="212" t="str">
        <f t="shared" si="32"/>
        <v/>
      </c>
      <c r="I207" s="212" t="str">
        <f t="shared" si="33"/>
        <v/>
      </c>
      <c r="J207" s="213" t="str">
        <f t="shared" si="34"/>
        <v/>
      </c>
      <c r="K207" s="214">
        <v>0</v>
      </c>
      <c r="L207" s="208">
        <v>0</v>
      </c>
      <c r="M207" s="209" t="str">
        <f t="shared" si="35"/>
        <v/>
      </c>
      <c r="N207" s="210">
        <v>133</v>
      </c>
      <c r="O207" s="208">
        <v>65</v>
      </c>
      <c r="P207" s="211">
        <f t="shared" si="36"/>
        <v>0.48872180451127817</v>
      </c>
      <c r="Q207" s="212">
        <f t="shared" si="37"/>
        <v>-1</v>
      </c>
      <c r="R207" s="212">
        <f t="shared" si="38"/>
        <v>-1</v>
      </c>
      <c r="S207" s="293" t="str">
        <f t="shared" si="39"/>
        <v/>
      </c>
    </row>
    <row r="208" spans="1:19" x14ac:dyDescent="0.25">
      <c r="A208" s="206" t="s">
        <v>462</v>
      </c>
      <c r="B208" s="207">
        <v>0</v>
      </c>
      <c r="C208" s="208">
        <v>0</v>
      </c>
      <c r="D208" s="209" t="str">
        <f t="shared" si="30"/>
        <v/>
      </c>
      <c r="E208" s="210">
        <v>0</v>
      </c>
      <c r="F208" s="208">
        <v>0</v>
      </c>
      <c r="G208" s="211" t="str">
        <f t="shared" si="31"/>
        <v/>
      </c>
      <c r="H208" s="212" t="str">
        <f t="shared" si="32"/>
        <v/>
      </c>
      <c r="I208" s="212" t="str">
        <f t="shared" si="33"/>
        <v/>
      </c>
      <c r="J208" s="213" t="str">
        <f t="shared" si="34"/>
        <v/>
      </c>
      <c r="K208" s="214">
        <v>50</v>
      </c>
      <c r="L208" s="208">
        <v>19</v>
      </c>
      <c r="M208" s="209">
        <f t="shared" si="35"/>
        <v>0.38</v>
      </c>
      <c r="N208" s="210">
        <v>100</v>
      </c>
      <c r="O208" s="208">
        <v>46</v>
      </c>
      <c r="P208" s="211">
        <f t="shared" si="36"/>
        <v>0.46</v>
      </c>
      <c r="Q208" s="212">
        <f t="shared" si="37"/>
        <v>-0.5</v>
      </c>
      <c r="R208" s="212">
        <f t="shared" si="38"/>
        <v>-0.58695652173913038</v>
      </c>
      <c r="S208" s="293">
        <f t="shared" si="39"/>
        <v>-8.0000000000000016E-2</v>
      </c>
    </row>
    <row r="209" spans="1:19" x14ac:dyDescent="0.25">
      <c r="A209" s="206" t="s">
        <v>463</v>
      </c>
      <c r="B209" s="207">
        <v>0</v>
      </c>
      <c r="C209" s="208">
        <v>0</v>
      </c>
      <c r="D209" s="209" t="str">
        <f t="shared" si="30"/>
        <v/>
      </c>
      <c r="E209" s="210">
        <v>0</v>
      </c>
      <c r="F209" s="208">
        <v>0</v>
      </c>
      <c r="G209" s="211" t="str">
        <f t="shared" si="31"/>
        <v/>
      </c>
      <c r="H209" s="212" t="str">
        <f t="shared" si="32"/>
        <v/>
      </c>
      <c r="I209" s="212" t="str">
        <f t="shared" si="33"/>
        <v/>
      </c>
      <c r="J209" s="213" t="str">
        <f t="shared" si="34"/>
        <v/>
      </c>
      <c r="K209" s="214">
        <v>0</v>
      </c>
      <c r="L209" s="208">
        <v>0</v>
      </c>
      <c r="M209" s="209" t="str">
        <f t="shared" si="35"/>
        <v/>
      </c>
      <c r="N209" s="210">
        <v>100</v>
      </c>
      <c r="O209" s="208">
        <v>20</v>
      </c>
      <c r="P209" s="211">
        <f t="shared" si="36"/>
        <v>0.2</v>
      </c>
      <c r="Q209" s="212">
        <f t="shared" si="37"/>
        <v>-1</v>
      </c>
      <c r="R209" s="212">
        <f t="shared" si="38"/>
        <v>-1</v>
      </c>
      <c r="S209" s="293" t="str">
        <f t="shared" si="39"/>
        <v/>
      </c>
    </row>
    <row r="210" spans="1:19" x14ac:dyDescent="0.25">
      <c r="A210" s="206" t="s">
        <v>464</v>
      </c>
      <c r="B210" s="207">
        <v>0</v>
      </c>
      <c r="C210" s="208">
        <v>0</v>
      </c>
      <c r="D210" s="209" t="str">
        <f t="shared" si="30"/>
        <v/>
      </c>
      <c r="E210" s="210">
        <v>0</v>
      </c>
      <c r="F210" s="208">
        <v>0</v>
      </c>
      <c r="G210" s="211" t="str">
        <f t="shared" si="31"/>
        <v/>
      </c>
      <c r="H210" s="212" t="str">
        <f t="shared" si="32"/>
        <v/>
      </c>
      <c r="I210" s="212" t="str">
        <f t="shared" si="33"/>
        <v/>
      </c>
      <c r="J210" s="213" t="str">
        <f t="shared" si="34"/>
        <v/>
      </c>
      <c r="K210" s="214">
        <v>0</v>
      </c>
      <c r="L210" s="208">
        <v>0</v>
      </c>
      <c r="M210" s="209" t="str">
        <f t="shared" si="35"/>
        <v/>
      </c>
      <c r="N210" s="210">
        <v>19</v>
      </c>
      <c r="O210" s="208">
        <v>12</v>
      </c>
      <c r="P210" s="211">
        <f t="shared" si="36"/>
        <v>0.63157894736842102</v>
      </c>
      <c r="Q210" s="212">
        <f t="shared" si="37"/>
        <v>-1</v>
      </c>
      <c r="R210" s="212">
        <f t="shared" si="38"/>
        <v>-1</v>
      </c>
      <c r="S210" s="293" t="str">
        <f t="shared" si="39"/>
        <v/>
      </c>
    </row>
    <row r="211" spans="1:19" x14ac:dyDescent="0.25">
      <c r="A211" s="206" t="s">
        <v>465</v>
      </c>
      <c r="B211" s="207">
        <v>0</v>
      </c>
      <c r="C211" s="208">
        <v>0</v>
      </c>
      <c r="D211" s="209" t="str">
        <f t="shared" si="30"/>
        <v/>
      </c>
      <c r="E211" s="210">
        <v>0</v>
      </c>
      <c r="F211" s="208">
        <v>0</v>
      </c>
      <c r="G211" s="211" t="str">
        <f t="shared" si="31"/>
        <v/>
      </c>
      <c r="H211" s="212" t="str">
        <f t="shared" si="32"/>
        <v/>
      </c>
      <c r="I211" s="212" t="str">
        <f t="shared" si="33"/>
        <v/>
      </c>
      <c r="J211" s="213" t="str">
        <f t="shared" si="34"/>
        <v/>
      </c>
      <c r="K211" s="214">
        <v>0</v>
      </c>
      <c r="L211" s="208">
        <v>0</v>
      </c>
      <c r="M211" s="209" t="str">
        <f t="shared" si="35"/>
        <v/>
      </c>
      <c r="N211" s="210">
        <v>19</v>
      </c>
      <c r="O211" s="208">
        <v>19</v>
      </c>
      <c r="P211" s="211">
        <f t="shared" si="36"/>
        <v>1</v>
      </c>
      <c r="Q211" s="212">
        <f t="shared" si="37"/>
        <v>-1</v>
      </c>
      <c r="R211" s="212">
        <f t="shared" si="38"/>
        <v>-1</v>
      </c>
      <c r="S211" s="293" t="str">
        <f t="shared" si="39"/>
        <v/>
      </c>
    </row>
    <row r="212" spans="1:19" x14ac:dyDescent="0.25">
      <c r="A212" s="206" t="s">
        <v>466</v>
      </c>
      <c r="B212" s="207">
        <v>0</v>
      </c>
      <c r="C212" s="208">
        <v>0</v>
      </c>
      <c r="D212" s="209" t="str">
        <f t="shared" si="30"/>
        <v/>
      </c>
      <c r="E212" s="210">
        <v>0</v>
      </c>
      <c r="F212" s="208">
        <v>0</v>
      </c>
      <c r="G212" s="211" t="str">
        <f t="shared" si="31"/>
        <v/>
      </c>
      <c r="H212" s="212" t="str">
        <f t="shared" si="32"/>
        <v/>
      </c>
      <c r="I212" s="212" t="str">
        <f t="shared" si="33"/>
        <v/>
      </c>
      <c r="J212" s="213" t="str">
        <f t="shared" si="34"/>
        <v/>
      </c>
      <c r="K212" s="214">
        <v>19</v>
      </c>
      <c r="L212" s="208">
        <v>12</v>
      </c>
      <c r="M212" s="209">
        <f t="shared" si="35"/>
        <v>0.63157894736842102</v>
      </c>
      <c r="N212" s="210">
        <v>0</v>
      </c>
      <c r="O212" s="208">
        <v>0</v>
      </c>
      <c r="P212" s="211" t="str">
        <f t="shared" si="36"/>
        <v/>
      </c>
      <c r="Q212" s="212" t="str">
        <f t="shared" si="37"/>
        <v/>
      </c>
      <c r="R212" s="212" t="str">
        <f t="shared" si="38"/>
        <v/>
      </c>
      <c r="S212" s="293" t="str">
        <f t="shared" si="39"/>
        <v/>
      </c>
    </row>
    <row r="213" spans="1:19" x14ac:dyDescent="0.25">
      <c r="A213" s="206" t="s">
        <v>467</v>
      </c>
      <c r="B213" s="207">
        <v>0</v>
      </c>
      <c r="C213" s="208">
        <v>0</v>
      </c>
      <c r="D213" s="209" t="str">
        <f t="shared" si="30"/>
        <v/>
      </c>
      <c r="E213" s="210">
        <v>0</v>
      </c>
      <c r="F213" s="208">
        <v>0</v>
      </c>
      <c r="G213" s="211" t="str">
        <f t="shared" si="31"/>
        <v/>
      </c>
      <c r="H213" s="212" t="str">
        <f t="shared" si="32"/>
        <v/>
      </c>
      <c r="I213" s="212" t="str">
        <f t="shared" si="33"/>
        <v/>
      </c>
      <c r="J213" s="213" t="str">
        <f t="shared" si="34"/>
        <v/>
      </c>
      <c r="K213" s="214">
        <v>38</v>
      </c>
      <c r="L213" s="208">
        <v>0</v>
      </c>
      <c r="M213" s="209">
        <f t="shared" si="35"/>
        <v>0</v>
      </c>
      <c r="N213" s="210">
        <v>38</v>
      </c>
      <c r="O213" s="208">
        <v>5</v>
      </c>
      <c r="P213" s="211">
        <f t="shared" si="36"/>
        <v>0.13157894736842105</v>
      </c>
      <c r="Q213" s="212">
        <f t="shared" si="37"/>
        <v>0</v>
      </c>
      <c r="R213" s="212">
        <f t="shared" si="38"/>
        <v>-1</v>
      </c>
      <c r="S213" s="293">
        <f t="shared" si="39"/>
        <v>-0.13157894736842105</v>
      </c>
    </row>
    <row r="214" spans="1:19" x14ac:dyDescent="0.25">
      <c r="A214" s="206" t="s">
        <v>468</v>
      </c>
      <c r="B214" s="207">
        <v>0</v>
      </c>
      <c r="C214" s="208">
        <v>0</v>
      </c>
      <c r="D214" s="209" t="str">
        <f t="shared" si="30"/>
        <v/>
      </c>
      <c r="E214" s="210">
        <v>0</v>
      </c>
      <c r="F214" s="208">
        <v>0</v>
      </c>
      <c r="G214" s="211" t="str">
        <f t="shared" si="31"/>
        <v/>
      </c>
      <c r="H214" s="212" t="str">
        <f t="shared" si="32"/>
        <v/>
      </c>
      <c r="I214" s="212" t="str">
        <f t="shared" si="33"/>
        <v/>
      </c>
      <c r="J214" s="213" t="str">
        <f t="shared" si="34"/>
        <v/>
      </c>
      <c r="K214" s="214">
        <v>57</v>
      </c>
      <c r="L214" s="208">
        <v>4</v>
      </c>
      <c r="M214" s="209">
        <f t="shared" si="35"/>
        <v>7.0175438596491224E-2</v>
      </c>
      <c r="N214" s="210">
        <v>114</v>
      </c>
      <c r="O214" s="208">
        <v>0</v>
      </c>
      <c r="P214" s="211">
        <f t="shared" si="36"/>
        <v>0</v>
      </c>
      <c r="Q214" s="212">
        <f t="shared" si="37"/>
        <v>-0.5</v>
      </c>
      <c r="R214" s="212" t="str">
        <f t="shared" si="38"/>
        <v/>
      </c>
      <c r="S214" s="293">
        <f t="shared" si="39"/>
        <v>7.0175438596491224E-2</v>
      </c>
    </row>
    <row r="215" spans="1:19" x14ac:dyDescent="0.25">
      <c r="A215" s="206" t="s">
        <v>469</v>
      </c>
      <c r="B215" s="207">
        <v>0</v>
      </c>
      <c r="C215" s="208">
        <v>0</v>
      </c>
      <c r="D215" s="209" t="str">
        <f t="shared" si="30"/>
        <v/>
      </c>
      <c r="E215" s="210">
        <v>0</v>
      </c>
      <c r="F215" s="208">
        <v>0</v>
      </c>
      <c r="G215" s="211" t="str">
        <f t="shared" si="31"/>
        <v/>
      </c>
      <c r="H215" s="212" t="str">
        <f t="shared" si="32"/>
        <v/>
      </c>
      <c r="I215" s="212" t="str">
        <f t="shared" si="33"/>
        <v/>
      </c>
      <c r="J215" s="213" t="str">
        <f t="shared" si="34"/>
        <v/>
      </c>
      <c r="K215" s="214">
        <v>19</v>
      </c>
      <c r="L215" s="208">
        <v>1</v>
      </c>
      <c r="M215" s="209">
        <f t="shared" si="35"/>
        <v>5.2631578947368418E-2</v>
      </c>
      <c r="N215" s="210">
        <v>0</v>
      </c>
      <c r="O215" s="208">
        <v>0</v>
      </c>
      <c r="P215" s="211" t="str">
        <f t="shared" si="36"/>
        <v/>
      </c>
      <c r="Q215" s="212" t="str">
        <f t="shared" si="37"/>
        <v/>
      </c>
      <c r="R215" s="212" t="str">
        <f t="shared" si="38"/>
        <v/>
      </c>
      <c r="S215" s="293" t="str">
        <f t="shared" si="39"/>
        <v/>
      </c>
    </row>
    <row r="216" spans="1:19" x14ac:dyDescent="0.25">
      <c r="A216" s="206" t="s">
        <v>470</v>
      </c>
      <c r="B216" s="207">
        <v>0</v>
      </c>
      <c r="C216" s="208">
        <v>0</v>
      </c>
      <c r="D216" s="209" t="str">
        <f t="shared" si="30"/>
        <v/>
      </c>
      <c r="E216" s="210">
        <v>0</v>
      </c>
      <c r="F216" s="208">
        <v>0</v>
      </c>
      <c r="G216" s="211" t="str">
        <f t="shared" si="31"/>
        <v/>
      </c>
      <c r="H216" s="212" t="str">
        <f t="shared" si="32"/>
        <v/>
      </c>
      <c r="I216" s="212" t="str">
        <f t="shared" si="33"/>
        <v/>
      </c>
      <c r="J216" s="213" t="str">
        <f t="shared" si="34"/>
        <v/>
      </c>
      <c r="K216" s="214">
        <v>0</v>
      </c>
      <c r="L216" s="208">
        <v>0</v>
      </c>
      <c r="M216" s="209" t="str">
        <f t="shared" si="35"/>
        <v/>
      </c>
      <c r="N216" s="210">
        <v>19</v>
      </c>
      <c r="O216" s="208">
        <v>3</v>
      </c>
      <c r="P216" s="211">
        <f t="shared" si="36"/>
        <v>0.15789473684210525</v>
      </c>
      <c r="Q216" s="212">
        <f t="shared" si="37"/>
        <v>-1</v>
      </c>
      <c r="R216" s="212">
        <f t="shared" si="38"/>
        <v>-1</v>
      </c>
      <c r="S216" s="293" t="str">
        <f t="shared" si="39"/>
        <v/>
      </c>
    </row>
    <row r="217" spans="1:19" x14ac:dyDescent="0.25">
      <c r="A217" s="206" t="s">
        <v>471</v>
      </c>
      <c r="B217" s="207">
        <v>0</v>
      </c>
      <c r="C217" s="208">
        <v>0</v>
      </c>
      <c r="D217" s="209" t="str">
        <f t="shared" si="30"/>
        <v/>
      </c>
      <c r="E217" s="210">
        <v>0</v>
      </c>
      <c r="F217" s="208">
        <v>0</v>
      </c>
      <c r="G217" s="211" t="str">
        <f t="shared" si="31"/>
        <v/>
      </c>
      <c r="H217" s="212" t="str">
        <f t="shared" si="32"/>
        <v/>
      </c>
      <c r="I217" s="212" t="str">
        <f t="shared" si="33"/>
        <v/>
      </c>
      <c r="J217" s="213" t="str">
        <f t="shared" si="34"/>
        <v/>
      </c>
      <c r="K217" s="214">
        <v>19</v>
      </c>
      <c r="L217" s="208">
        <v>1</v>
      </c>
      <c r="M217" s="209">
        <f t="shared" si="35"/>
        <v>5.2631578947368418E-2</v>
      </c>
      <c r="N217" s="210">
        <v>19</v>
      </c>
      <c r="O217" s="208">
        <v>4</v>
      </c>
      <c r="P217" s="211">
        <f t="shared" si="36"/>
        <v>0.21052631578947367</v>
      </c>
      <c r="Q217" s="212">
        <f t="shared" si="37"/>
        <v>0</v>
      </c>
      <c r="R217" s="212">
        <f t="shared" si="38"/>
        <v>-0.75</v>
      </c>
      <c r="S217" s="293">
        <f t="shared" si="39"/>
        <v>-0.15789473684210525</v>
      </c>
    </row>
    <row r="218" spans="1:19" x14ac:dyDescent="0.25">
      <c r="A218" s="206" t="s">
        <v>472</v>
      </c>
      <c r="B218" s="207">
        <v>0</v>
      </c>
      <c r="C218" s="208">
        <v>0</v>
      </c>
      <c r="D218" s="209" t="str">
        <f t="shared" si="30"/>
        <v/>
      </c>
      <c r="E218" s="210">
        <v>0</v>
      </c>
      <c r="F218" s="208">
        <v>0</v>
      </c>
      <c r="G218" s="211" t="str">
        <f t="shared" si="31"/>
        <v/>
      </c>
      <c r="H218" s="212" t="str">
        <f t="shared" si="32"/>
        <v/>
      </c>
      <c r="I218" s="212" t="str">
        <f t="shared" si="33"/>
        <v/>
      </c>
      <c r="J218" s="213" t="str">
        <f t="shared" si="34"/>
        <v/>
      </c>
      <c r="K218" s="214">
        <v>0</v>
      </c>
      <c r="L218" s="208">
        <v>0</v>
      </c>
      <c r="M218" s="209" t="str">
        <f t="shared" si="35"/>
        <v/>
      </c>
      <c r="N218" s="210">
        <v>76</v>
      </c>
      <c r="O218" s="208">
        <v>47</v>
      </c>
      <c r="P218" s="211">
        <f t="shared" si="36"/>
        <v>0.61842105263157898</v>
      </c>
      <c r="Q218" s="212">
        <f t="shared" si="37"/>
        <v>-1</v>
      </c>
      <c r="R218" s="212">
        <f t="shared" si="38"/>
        <v>-1</v>
      </c>
      <c r="S218" s="293" t="str">
        <f t="shared" si="39"/>
        <v/>
      </c>
    </row>
    <row r="219" spans="1:19" x14ac:dyDescent="0.25">
      <c r="A219" s="206" t="s">
        <v>473</v>
      </c>
      <c r="B219" s="207">
        <v>0</v>
      </c>
      <c r="C219" s="208">
        <v>0</v>
      </c>
      <c r="D219" s="209" t="str">
        <f t="shared" si="30"/>
        <v/>
      </c>
      <c r="E219" s="210">
        <v>0</v>
      </c>
      <c r="F219" s="208">
        <v>0</v>
      </c>
      <c r="G219" s="211" t="str">
        <f t="shared" si="31"/>
        <v/>
      </c>
      <c r="H219" s="212" t="str">
        <f t="shared" si="32"/>
        <v/>
      </c>
      <c r="I219" s="212" t="str">
        <f t="shared" si="33"/>
        <v/>
      </c>
      <c r="J219" s="213" t="str">
        <f t="shared" si="34"/>
        <v/>
      </c>
      <c r="K219" s="214">
        <v>1660</v>
      </c>
      <c r="L219" s="208">
        <v>1171</v>
      </c>
      <c r="M219" s="209">
        <f t="shared" si="35"/>
        <v>0.70542168674698791</v>
      </c>
      <c r="N219" s="210">
        <v>2160</v>
      </c>
      <c r="O219" s="208">
        <v>1343</v>
      </c>
      <c r="P219" s="211">
        <f t="shared" si="36"/>
        <v>0.62175925925925923</v>
      </c>
      <c r="Q219" s="212">
        <f t="shared" si="37"/>
        <v>-0.23148148148148151</v>
      </c>
      <c r="R219" s="212">
        <f t="shared" si="38"/>
        <v>-0.12807148175725991</v>
      </c>
      <c r="S219" s="293">
        <f t="shared" si="39"/>
        <v>8.3662427487728674E-2</v>
      </c>
    </row>
    <row r="220" spans="1:19" x14ac:dyDescent="0.25">
      <c r="A220" s="206" t="s">
        <v>474</v>
      </c>
      <c r="B220" s="207">
        <v>0</v>
      </c>
      <c r="C220" s="208">
        <v>0</v>
      </c>
      <c r="D220" s="209" t="str">
        <f t="shared" si="30"/>
        <v/>
      </c>
      <c r="E220" s="210">
        <v>0</v>
      </c>
      <c r="F220" s="208">
        <v>0</v>
      </c>
      <c r="G220" s="211" t="str">
        <f t="shared" si="31"/>
        <v/>
      </c>
      <c r="H220" s="212" t="str">
        <f t="shared" si="32"/>
        <v/>
      </c>
      <c r="I220" s="212" t="str">
        <f t="shared" si="33"/>
        <v/>
      </c>
      <c r="J220" s="213" t="str">
        <f t="shared" si="34"/>
        <v/>
      </c>
      <c r="K220" s="214">
        <v>19</v>
      </c>
      <c r="L220" s="208">
        <v>8</v>
      </c>
      <c r="M220" s="209">
        <f t="shared" si="35"/>
        <v>0.42105263157894735</v>
      </c>
      <c r="N220" s="210">
        <v>0</v>
      </c>
      <c r="O220" s="208">
        <v>0</v>
      </c>
      <c r="P220" s="211" t="str">
        <f t="shared" si="36"/>
        <v/>
      </c>
      <c r="Q220" s="212" t="str">
        <f t="shared" si="37"/>
        <v/>
      </c>
      <c r="R220" s="212" t="str">
        <f t="shared" si="38"/>
        <v/>
      </c>
      <c r="S220" s="293" t="str">
        <f t="shared" si="39"/>
        <v/>
      </c>
    </row>
    <row r="221" spans="1:19" x14ac:dyDescent="0.25">
      <c r="A221" s="206" t="s">
        <v>475</v>
      </c>
      <c r="B221" s="207">
        <v>0</v>
      </c>
      <c r="C221" s="208">
        <v>0</v>
      </c>
      <c r="D221" s="209" t="str">
        <f t="shared" si="30"/>
        <v/>
      </c>
      <c r="E221" s="210">
        <v>0</v>
      </c>
      <c r="F221" s="208">
        <v>0</v>
      </c>
      <c r="G221" s="211" t="str">
        <f t="shared" si="31"/>
        <v/>
      </c>
      <c r="H221" s="212" t="str">
        <f t="shared" si="32"/>
        <v/>
      </c>
      <c r="I221" s="212" t="str">
        <f t="shared" si="33"/>
        <v/>
      </c>
      <c r="J221" s="213" t="str">
        <f t="shared" si="34"/>
        <v/>
      </c>
      <c r="K221" s="214">
        <v>19</v>
      </c>
      <c r="L221" s="208">
        <v>0</v>
      </c>
      <c r="M221" s="209">
        <f t="shared" si="35"/>
        <v>0</v>
      </c>
      <c r="N221" s="210">
        <v>0</v>
      </c>
      <c r="O221" s="208">
        <v>0</v>
      </c>
      <c r="P221" s="211" t="str">
        <f t="shared" si="36"/>
        <v/>
      </c>
      <c r="Q221" s="212" t="str">
        <f t="shared" si="37"/>
        <v/>
      </c>
      <c r="R221" s="212" t="str">
        <f t="shared" si="38"/>
        <v/>
      </c>
      <c r="S221" s="293" t="str">
        <f t="shared" si="39"/>
        <v/>
      </c>
    </row>
    <row r="222" spans="1:19" x14ac:dyDescent="0.25">
      <c r="A222" s="206" t="s">
        <v>476</v>
      </c>
      <c r="B222" s="207">
        <v>0</v>
      </c>
      <c r="C222" s="208">
        <v>0</v>
      </c>
      <c r="D222" s="209" t="str">
        <f t="shared" si="30"/>
        <v/>
      </c>
      <c r="E222" s="210">
        <v>19</v>
      </c>
      <c r="F222" s="208">
        <v>18</v>
      </c>
      <c r="G222" s="211">
        <f t="shared" si="31"/>
        <v>0.94736842105263153</v>
      </c>
      <c r="H222" s="212">
        <f t="shared" si="32"/>
        <v>-1</v>
      </c>
      <c r="I222" s="212">
        <f t="shared" si="33"/>
        <v>-1</v>
      </c>
      <c r="J222" s="213" t="str">
        <f t="shared" si="34"/>
        <v/>
      </c>
      <c r="K222" s="214">
        <v>19</v>
      </c>
      <c r="L222" s="208">
        <v>1</v>
      </c>
      <c r="M222" s="209">
        <f t="shared" si="35"/>
        <v>5.2631578947368418E-2</v>
      </c>
      <c r="N222" s="210">
        <v>19</v>
      </c>
      <c r="O222" s="208">
        <v>18</v>
      </c>
      <c r="P222" s="211">
        <f t="shared" si="36"/>
        <v>0.94736842105263153</v>
      </c>
      <c r="Q222" s="212">
        <f t="shared" si="37"/>
        <v>0</v>
      </c>
      <c r="R222" s="212">
        <f t="shared" si="38"/>
        <v>-0.94444444444444442</v>
      </c>
      <c r="S222" s="293">
        <f t="shared" si="39"/>
        <v>-0.89473684210526305</v>
      </c>
    </row>
    <row r="223" spans="1:19" x14ac:dyDescent="0.25">
      <c r="A223" s="206" t="s">
        <v>477</v>
      </c>
      <c r="B223" s="207">
        <v>0</v>
      </c>
      <c r="C223" s="208">
        <v>0</v>
      </c>
      <c r="D223" s="209" t="str">
        <f t="shared" si="30"/>
        <v/>
      </c>
      <c r="E223" s="210">
        <v>0</v>
      </c>
      <c r="F223" s="208">
        <v>0</v>
      </c>
      <c r="G223" s="211" t="str">
        <f t="shared" si="31"/>
        <v/>
      </c>
      <c r="H223" s="212" t="str">
        <f t="shared" si="32"/>
        <v/>
      </c>
      <c r="I223" s="212" t="str">
        <f t="shared" si="33"/>
        <v/>
      </c>
      <c r="J223" s="213" t="str">
        <f t="shared" si="34"/>
        <v/>
      </c>
      <c r="K223" s="214">
        <v>10</v>
      </c>
      <c r="L223" s="208">
        <v>10</v>
      </c>
      <c r="M223" s="209">
        <f t="shared" si="35"/>
        <v>1</v>
      </c>
      <c r="N223" s="210">
        <v>19</v>
      </c>
      <c r="O223" s="208">
        <v>0</v>
      </c>
      <c r="P223" s="211">
        <f t="shared" si="36"/>
        <v>0</v>
      </c>
      <c r="Q223" s="212">
        <f t="shared" si="37"/>
        <v>-0.47368421052631582</v>
      </c>
      <c r="R223" s="212" t="str">
        <f t="shared" si="38"/>
        <v/>
      </c>
      <c r="S223" s="293">
        <f t="shared" si="39"/>
        <v>1</v>
      </c>
    </row>
    <row r="224" spans="1:19" x14ac:dyDescent="0.25">
      <c r="A224" s="206" t="s">
        <v>478</v>
      </c>
      <c r="B224" s="207">
        <v>0</v>
      </c>
      <c r="C224" s="208">
        <v>0</v>
      </c>
      <c r="D224" s="209" t="str">
        <f t="shared" si="30"/>
        <v/>
      </c>
      <c r="E224" s="210">
        <v>0</v>
      </c>
      <c r="F224" s="208">
        <v>0</v>
      </c>
      <c r="G224" s="211" t="str">
        <f t="shared" si="31"/>
        <v/>
      </c>
      <c r="H224" s="212" t="str">
        <f t="shared" si="32"/>
        <v/>
      </c>
      <c r="I224" s="212" t="str">
        <f t="shared" si="33"/>
        <v/>
      </c>
      <c r="J224" s="213" t="str">
        <f t="shared" si="34"/>
        <v/>
      </c>
      <c r="K224" s="214">
        <v>532</v>
      </c>
      <c r="L224" s="208">
        <v>18</v>
      </c>
      <c r="M224" s="209">
        <f t="shared" si="35"/>
        <v>3.3834586466165412E-2</v>
      </c>
      <c r="N224" s="210">
        <v>19</v>
      </c>
      <c r="O224" s="208">
        <v>0</v>
      </c>
      <c r="P224" s="211">
        <f t="shared" si="36"/>
        <v>0</v>
      </c>
      <c r="Q224" s="212">
        <f t="shared" si="37"/>
        <v>27</v>
      </c>
      <c r="R224" s="212" t="str">
        <f t="shared" si="38"/>
        <v/>
      </c>
      <c r="S224" s="293">
        <f t="shared" si="39"/>
        <v>3.3834586466165412E-2</v>
      </c>
    </row>
    <row r="225" spans="1:19" x14ac:dyDescent="0.25">
      <c r="A225" s="206" t="s">
        <v>479</v>
      </c>
      <c r="B225" s="207">
        <v>0</v>
      </c>
      <c r="C225" s="208">
        <v>0</v>
      </c>
      <c r="D225" s="209" t="str">
        <f t="shared" si="30"/>
        <v/>
      </c>
      <c r="E225" s="210">
        <v>0</v>
      </c>
      <c r="F225" s="208">
        <v>0</v>
      </c>
      <c r="G225" s="211" t="str">
        <f t="shared" si="31"/>
        <v/>
      </c>
      <c r="H225" s="212" t="str">
        <f t="shared" si="32"/>
        <v/>
      </c>
      <c r="I225" s="212" t="str">
        <f t="shared" si="33"/>
        <v/>
      </c>
      <c r="J225" s="213" t="str">
        <f t="shared" si="34"/>
        <v/>
      </c>
      <c r="K225" s="214">
        <v>38</v>
      </c>
      <c r="L225" s="208">
        <v>6</v>
      </c>
      <c r="M225" s="209">
        <f t="shared" si="35"/>
        <v>0.15789473684210525</v>
      </c>
      <c r="N225" s="210">
        <v>0</v>
      </c>
      <c r="O225" s="208">
        <v>0</v>
      </c>
      <c r="P225" s="211" t="str">
        <f t="shared" si="36"/>
        <v/>
      </c>
      <c r="Q225" s="212" t="str">
        <f t="shared" si="37"/>
        <v/>
      </c>
      <c r="R225" s="212" t="str">
        <f t="shared" si="38"/>
        <v/>
      </c>
      <c r="S225" s="293" t="str">
        <f t="shared" si="39"/>
        <v/>
      </c>
    </row>
    <row r="226" spans="1:19" x14ac:dyDescent="0.25">
      <c r="A226" s="206" t="s">
        <v>480</v>
      </c>
      <c r="B226" s="207">
        <v>0</v>
      </c>
      <c r="C226" s="208">
        <v>0</v>
      </c>
      <c r="D226" s="209" t="str">
        <f t="shared" si="30"/>
        <v/>
      </c>
      <c r="E226" s="210">
        <v>0</v>
      </c>
      <c r="F226" s="208">
        <v>0</v>
      </c>
      <c r="G226" s="211" t="str">
        <f t="shared" si="31"/>
        <v/>
      </c>
      <c r="H226" s="212" t="str">
        <f t="shared" si="32"/>
        <v/>
      </c>
      <c r="I226" s="212" t="str">
        <f t="shared" si="33"/>
        <v/>
      </c>
      <c r="J226" s="213" t="str">
        <f t="shared" si="34"/>
        <v/>
      </c>
      <c r="K226" s="214">
        <v>0</v>
      </c>
      <c r="L226" s="208">
        <v>0</v>
      </c>
      <c r="M226" s="209" t="str">
        <f t="shared" si="35"/>
        <v/>
      </c>
      <c r="N226" s="210">
        <v>19</v>
      </c>
      <c r="O226" s="208">
        <v>16</v>
      </c>
      <c r="P226" s="211">
        <f t="shared" si="36"/>
        <v>0.84210526315789469</v>
      </c>
      <c r="Q226" s="212">
        <f t="shared" si="37"/>
        <v>-1</v>
      </c>
      <c r="R226" s="212">
        <f t="shared" si="38"/>
        <v>-1</v>
      </c>
      <c r="S226" s="293" t="str">
        <f t="shared" si="39"/>
        <v/>
      </c>
    </row>
    <row r="227" spans="1:19" x14ac:dyDescent="0.25">
      <c r="A227" s="206" t="s">
        <v>481</v>
      </c>
      <c r="B227" s="207">
        <v>0</v>
      </c>
      <c r="C227" s="208">
        <v>0</v>
      </c>
      <c r="D227" s="209" t="str">
        <f t="shared" si="30"/>
        <v/>
      </c>
      <c r="E227" s="210">
        <v>0</v>
      </c>
      <c r="F227" s="208">
        <v>0</v>
      </c>
      <c r="G227" s="211" t="str">
        <f t="shared" si="31"/>
        <v/>
      </c>
      <c r="H227" s="212" t="str">
        <f t="shared" si="32"/>
        <v/>
      </c>
      <c r="I227" s="212" t="str">
        <f t="shared" si="33"/>
        <v/>
      </c>
      <c r="J227" s="213" t="str">
        <f t="shared" si="34"/>
        <v/>
      </c>
      <c r="K227" s="214">
        <v>42</v>
      </c>
      <c r="L227" s="208">
        <v>6</v>
      </c>
      <c r="M227" s="209">
        <f t="shared" si="35"/>
        <v>0.14285714285714285</v>
      </c>
      <c r="N227" s="210">
        <v>0</v>
      </c>
      <c r="O227" s="208">
        <v>0</v>
      </c>
      <c r="P227" s="211" t="str">
        <f t="shared" si="36"/>
        <v/>
      </c>
      <c r="Q227" s="212" t="str">
        <f t="shared" si="37"/>
        <v/>
      </c>
      <c r="R227" s="212" t="str">
        <f t="shared" si="38"/>
        <v/>
      </c>
      <c r="S227" s="293" t="str">
        <f t="shared" si="39"/>
        <v/>
      </c>
    </row>
    <row r="228" spans="1:19" x14ac:dyDescent="0.25">
      <c r="A228" s="206" t="s">
        <v>482</v>
      </c>
      <c r="B228" s="207">
        <v>0</v>
      </c>
      <c r="C228" s="208">
        <v>0</v>
      </c>
      <c r="D228" s="209" t="str">
        <f t="shared" si="30"/>
        <v/>
      </c>
      <c r="E228" s="210">
        <v>0</v>
      </c>
      <c r="F228" s="208">
        <v>0</v>
      </c>
      <c r="G228" s="211" t="str">
        <f t="shared" si="31"/>
        <v/>
      </c>
      <c r="H228" s="212" t="str">
        <f t="shared" si="32"/>
        <v/>
      </c>
      <c r="I228" s="212" t="str">
        <f t="shared" si="33"/>
        <v/>
      </c>
      <c r="J228" s="213" t="str">
        <f t="shared" si="34"/>
        <v/>
      </c>
      <c r="K228" s="214">
        <v>38</v>
      </c>
      <c r="L228" s="208">
        <v>0</v>
      </c>
      <c r="M228" s="209">
        <f t="shared" si="35"/>
        <v>0</v>
      </c>
      <c r="N228" s="210">
        <v>0</v>
      </c>
      <c r="O228" s="208">
        <v>0</v>
      </c>
      <c r="P228" s="211" t="str">
        <f t="shared" si="36"/>
        <v/>
      </c>
      <c r="Q228" s="212" t="str">
        <f t="shared" si="37"/>
        <v/>
      </c>
      <c r="R228" s="212" t="str">
        <f t="shared" si="38"/>
        <v/>
      </c>
      <c r="S228" s="293" t="str">
        <f t="shared" si="39"/>
        <v/>
      </c>
    </row>
    <row r="229" spans="1:19" x14ac:dyDescent="0.25">
      <c r="A229" s="206" t="s">
        <v>483</v>
      </c>
      <c r="B229" s="207">
        <v>0</v>
      </c>
      <c r="C229" s="208">
        <v>0</v>
      </c>
      <c r="D229" s="209" t="str">
        <f t="shared" si="30"/>
        <v/>
      </c>
      <c r="E229" s="210">
        <v>0</v>
      </c>
      <c r="F229" s="208">
        <v>0</v>
      </c>
      <c r="G229" s="211" t="str">
        <f t="shared" si="31"/>
        <v/>
      </c>
      <c r="H229" s="212" t="str">
        <f t="shared" si="32"/>
        <v/>
      </c>
      <c r="I229" s="212" t="str">
        <f t="shared" si="33"/>
        <v/>
      </c>
      <c r="J229" s="213" t="str">
        <f t="shared" si="34"/>
        <v/>
      </c>
      <c r="K229" s="214">
        <v>38</v>
      </c>
      <c r="L229" s="208">
        <v>18</v>
      </c>
      <c r="M229" s="209">
        <f t="shared" si="35"/>
        <v>0.47368421052631576</v>
      </c>
      <c r="N229" s="210">
        <v>0</v>
      </c>
      <c r="O229" s="208">
        <v>0</v>
      </c>
      <c r="P229" s="211" t="str">
        <f t="shared" si="36"/>
        <v/>
      </c>
      <c r="Q229" s="212" t="str">
        <f t="shared" si="37"/>
        <v/>
      </c>
      <c r="R229" s="212" t="str">
        <f t="shared" si="38"/>
        <v/>
      </c>
      <c r="S229" s="293" t="str">
        <f t="shared" si="39"/>
        <v/>
      </c>
    </row>
    <row r="230" spans="1:19" x14ac:dyDescent="0.25">
      <c r="A230" s="206" t="s">
        <v>484</v>
      </c>
      <c r="B230" s="207">
        <v>0</v>
      </c>
      <c r="C230" s="208">
        <v>0</v>
      </c>
      <c r="D230" s="209" t="str">
        <f t="shared" si="30"/>
        <v/>
      </c>
      <c r="E230" s="210">
        <v>95</v>
      </c>
      <c r="F230" s="208">
        <v>74</v>
      </c>
      <c r="G230" s="211">
        <f t="shared" si="31"/>
        <v>0.77894736842105261</v>
      </c>
      <c r="H230" s="212">
        <f t="shared" si="32"/>
        <v>-1</v>
      </c>
      <c r="I230" s="212">
        <f t="shared" si="33"/>
        <v>-1</v>
      </c>
      <c r="J230" s="213" t="str">
        <f t="shared" si="34"/>
        <v/>
      </c>
      <c r="K230" s="214">
        <v>0</v>
      </c>
      <c r="L230" s="208">
        <v>0</v>
      </c>
      <c r="M230" s="209" t="str">
        <f t="shared" si="35"/>
        <v/>
      </c>
      <c r="N230" s="210">
        <v>95</v>
      </c>
      <c r="O230" s="208">
        <v>74</v>
      </c>
      <c r="P230" s="211">
        <f t="shared" si="36"/>
        <v>0.77894736842105261</v>
      </c>
      <c r="Q230" s="212">
        <f t="shared" si="37"/>
        <v>-1</v>
      </c>
      <c r="R230" s="212">
        <f t="shared" si="38"/>
        <v>-1</v>
      </c>
      <c r="S230" s="293" t="str">
        <f t="shared" si="39"/>
        <v/>
      </c>
    </row>
    <row r="231" spans="1:19" x14ac:dyDescent="0.25">
      <c r="A231" s="206" t="s">
        <v>485</v>
      </c>
      <c r="B231" s="207">
        <v>0</v>
      </c>
      <c r="C231" s="208">
        <v>0</v>
      </c>
      <c r="D231" s="209" t="str">
        <f t="shared" si="30"/>
        <v/>
      </c>
      <c r="E231" s="210">
        <v>0</v>
      </c>
      <c r="F231" s="208">
        <v>0</v>
      </c>
      <c r="G231" s="211" t="str">
        <f t="shared" si="31"/>
        <v/>
      </c>
      <c r="H231" s="212" t="str">
        <f t="shared" si="32"/>
        <v/>
      </c>
      <c r="I231" s="212" t="str">
        <f t="shared" si="33"/>
        <v/>
      </c>
      <c r="J231" s="213" t="str">
        <f t="shared" si="34"/>
        <v/>
      </c>
      <c r="K231" s="214">
        <v>19</v>
      </c>
      <c r="L231" s="208">
        <v>0</v>
      </c>
      <c r="M231" s="209">
        <f t="shared" si="35"/>
        <v>0</v>
      </c>
      <c r="N231" s="210">
        <v>0</v>
      </c>
      <c r="O231" s="208">
        <v>0</v>
      </c>
      <c r="P231" s="211" t="str">
        <f t="shared" si="36"/>
        <v/>
      </c>
      <c r="Q231" s="212" t="str">
        <f t="shared" si="37"/>
        <v/>
      </c>
      <c r="R231" s="212" t="str">
        <f t="shared" si="38"/>
        <v/>
      </c>
      <c r="S231" s="293" t="str">
        <f t="shared" si="39"/>
        <v/>
      </c>
    </row>
    <row r="232" spans="1:19" x14ac:dyDescent="0.25">
      <c r="A232" s="206" t="s">
        <v>486</v>
      </c>
      <c r="B232" s="207">
        <v>0</v>
      </c>
      <c r="C232" s="208">
        <v>0</v>
      </c>
      <c r="D232" s="209" t="str">
        <f t="shared" si="30"/>
        <v/>
      </c>
      <c r="E232" s="210">
        <v>38</v>
      </c>
      <c r="F232" s="208">
        <v>7</v>
      </c>
      <c r="G232" s="211">
        <f t="shared" si="31"/>
        <v>0.18421052631578946</v>
      </c>
      <c r="H232" s="212">
        <f t="shared" si="32"/>
        <v>-1</v>
      </c>
      <c r="I232" s="212">
        <f t="shared" si="33"/>
        <v>-1</v>
      </c>
      <c r="J232" s="213" t="str">
        <f t="shared" si="34"/>
        <v/>
      </c>
      <c r="K232" s="214">
        <v>171</v>
      </c>
      <c r="L232" s="208">
        <v>32</v>
      </c>
      <c r="M232" s="209">
        <f t="shared" si="35"/>
        <v>0.1871345029239766</v>
      </c>
      <c r="N232" s="210">
        <v>475</v>
      </c>
      <c r="O232" s="208">
        <v>148</v>
      </c>
      <c r="P232" s="211">
        <f t="shared" si="36"/>
        <v>0.31157894736842107</v>
      </c>
      <c r="Q232" s="212">
        <f t="shared" si="37"/>
        <v>-0.64</v>
      </c>
      <c r="R232" s="212">
        <f t="shared" si="38"/>
        <v>-0.78378378378378377</v>
      </c>
      <c r="S232" s="293">
        <f t="shared" si="39"/>
        <v>-0.12444444444444447</v>
      </c>
    </row>
    <row r="233" spans="1:19" x14ac:dyDescent="0.25">
      <c r="A233" s="206" t="s">
        <v>487</v>
      </c>
      <c r="B233" s="207">
        <v>0</v>
      </c>
      <c r="C233" s="208">
        <v>0</v>
      </c>
      <c r="D233" s="209" t="str">
        <f t="shared" si="30"/>
        <v/>
      </c>
      <c r="E233" s="210">
        <v>0</v>
      </c>
      <c r="F233" s="208">
        <v>0</v>
      </c>
      <c r="G233" s="211" t="str">
        <f t="shared" si="31"/>
        <v/>
      </c>
      <c r="H233" s="212" t="str">
        <f t="shared" si="32"/>
        <v/>
      </c>
      <c r="I233" s="212" t="str">
        <f t="shared" si="33"/>
        <v/>
      </c>
      <c r="J233" s="213" t="str">
        <f t="shared" si="34"/>
        <v/>
      </c>
      <c r="K233" s="214">
        <v>19</v>
      </c>
      <c r="L233" s="208">
        <v>13</v>
      </c>
      <c r="M233" s="209">
        <f t="shared" si="35"/>
        <v>0.68421052631578949</v>
      </c>
      <c r="N233" s="210">
        <v>0</v>
      </c>
      <c r="O233" s="208">
        <v>0</v>
      </c>
      <c r="P233" s="211" t="str">
        <f t="shared" si="36"/>
        <v/>
      </c>
      <c r="Q233" s="212" t="str">
        <f t="shared" si="37"/>
        <v/>
      </c>
      <c r="R233" s="212" t="str">
        <f t="shared" si="38"/>
        <v/>
      </c>
      <c r="S233" s="293" t="str">
        <f t="shared" si="39"/>
        <v/>
      </c>
    </row>
    <row r="234" spans="1:19" x14ac:dyDescent="0.25">
      <c r="A234" s="206" t="s">
        <v>488</v>
      </c>
      <c r="B234" s="207">
        <v>0</v>
      </c>
      <c r="C234" s="208">
        <v>0</v>
      </c>
      <c r="D234" s="209" t="str">
        <f t="shared" si="30"/>
        <v/>
      </c>
      <c r="E234" s="210">
        <v>0</v>
      </c>
      <c r="F234" s="208">
        <v>0</v>
      </c>
      <c r="G234" s="211" t="str">
        <f t="shared" si="31"/>
        <v/>
      </c>
      <c r="H234" s="212" t="str">
        <f t="shared" si="32"/>
        <v/>
      </c>
      <c r="I234" s="212" t="str">
        <f t="shared" si="33"/>
        <v/>
      </c>
      <c r="J234" s="213" t="str">
        <f t="shared" si="34"/>
        <v/>
      </c>
      <c r="K234" s="214">
        <v>68</v>
      </c>
      <c r="L234" s="208">
        <v>0</v>
      </c>
      <c r="M234" s="209">
        <f t="shared" si="35"/>
        <v>0</v>
      </c>
      <c r="N234" s="210">
        <v>0</v>
      </c>
      <c r="O234" s="208">
        <v>0</v>
      </c>
      <c r="P234" s="211" t="str">
        <f t="shared" si="36"/>
        <v/>
      </c>
      <c r="Q234" s="212" t="str">
        <f t="shared" si="37"/>
        <v/>
      </c>
      <c r="R234" s="212" t="str">
        <f t="shared" si="38"/>
        <v/>
      </c>
      <c r="S234" s="293" t="str">
        <f t="shared" si="39"/>
        <v/>
      </c>
    </row>
    <row r="235" spans="1:19" x14ac:dyDescent="0.25">
      <c r="A235" s="206" t="s">
        <v>489</v>
      </c>
      <c r="B235" s="207">
        <v>0</v>
      </c>
      <c r="C235" s="208">
        <v>0</v>
      </c>
      <c r="D235" s="209" t="str">
        <f t="shared" si="30"/>
        <v/>
      </c>
      <c r="E235" s="210">
        <v>78</v>
      </c>
      <c r="F235" s="208">
        <v>54</v>
      </c>
      <c r="G235" s="211">
        <f t="shared" si="31"/>
        <v>0.69230769230769229</v>
      </c>
      <c r="H235" s="212">
        <f t="shared" si="32"/>
        <v>-1</v>
      </c>
      <c r="I235" s="212">
        <f t="shared" si="33"/>
        <v>-1</v>
      </c>
      <c r="J235" s="213" t="str">
        <f t="shared" si="34"/>
        <v/>
      </c>
      <c r="K235" s="214">
        <v>0</v>
      </c>
      <c r="L235" s="208">
        <v>0</v>
      </c>
      <c r="M235" s="209" t="str">
        <f t="shared" si="35"/>
        <v/>
      </c>
      <c r="N235" s="210">
        <v>3164</v>
      </c>
      <c r="O235" s="208">
        <v>2407</v>
      </c>
      <c r="P235" s="211">
        <f t="shared" si="36"/>
        <v>0.76074589127686476</v>
      </c>
      <c r="Q235" s="212">
        <f t="shared" si="37"/>
        <v>-1</v>
      </c>
      <c r="R235" s="212">
        <f t="shared" si="38"/>
        <v>-1</v>
      </c>
      <c r="S235" s="293" t="str">
        <f t="shared" si="39"/>
        <v/>
      </c>
    </row>
    <row r="236" spans="1:19" x14ac:dyDescent="0.25">
      <c r="A236" s="206" t="s">
        <v>490</v>
      </c>
      <c r="B236" s="207">
        <v>0</v>
      </c>
      <c r="C236" s="208">
        <v>0</v>
      </c>
      <c r="D236" s="209" t="str">
        <f t="shared" si="30"/>
        <v/>
      </c>
      <c r="E236" s="210">
        <v>0</v>
      </c>
      <c r="F236" s="208">
        <v>0</v>
      </c>
      <c r="G236" s="211" t="str">
        <f t="shared" si="31"/>
        <v/>
      </c>
      <c r="H236" s="212" t="str">
        <f t="shared" si="32"/>
        <v/>
      </c>
      <c r="I236" s="212" t="str">
        <f t="shared" si="33"/>
        <v/>
      </c>
      <c r="J236" s="213" t="str">
        <f t="shared" si="34"/>
        <v/>
      </c>
      <c r="K236" s="214">
        <v>964</v>
      </c>
      <c r="L236" s="208">
        <v>367</v>
      </c>
      <c r="M236" s="209">
        <f t="shared" si="35"/>
        <v>0.38070539419087135</v>
      </c>
      <c r="N236" s="210">
        <v>0</v>
      </c>
      <c r="O236" s="208">
        <v>0</v>
      </c>
      <c r="P236" s="211" t="str">
        <f t="shared" si="36"/>
        <v/>
      </c>
      <c r="Q236" s="212" t="str">
        <f t="shared" si="37"/>
        <v/>
      </c>
      <c r="R236" s="212" t="str">
        <f t="shared" si="38"/>
        <v/>
      </c>
      <c r="S236" s="293" t="str">
        <f t="shared" si="39"/>
        <v/>
      </c>
    </row>
    <row r="237" spans="1:19" x14ac:dyDescent="0.25">
      <c r="A237" s="206" t="s">
        <v>491</v>
      </c>
      <c r="B237" s="207">
        <v>0</v>
      </c>
      <c r="C237" s="208">
        <v>0</v>
      </c>
      <c r="D237" s="209" t="str">
        <f t="shared" si="30"/>
        <v/>
      </c>
      <c r="E237" s="210">
        <v>0</v>
      </c>
      <c r="F237" s="208">
        <v>0</v>
      </c>
      <c r="G237" s="211" t="str">
        <f t="shared" si="31"/>
        <v/>
      </c>
      <c r="H237" s="212" t="str">
        <f t="shared" si="32"/>
        <v/>
      </c>
      <c r="I237" s="212" t="str">
        <f t="shared" si="33"/>
        <v/>
      </c>
      <c r="J237" s="213" t="str">
        <f t="shared" si="34"/>
        <v/>
      </c>
      <c r="K237" s="214">
        <v>0</v>
      </c>
      <c r="L237" s="208">
        <v>0</v>
      </c>
      <c r="M237" s="209" t="str">
        <f t="shared" si="35"/>
        <v/>
      </c>
      <c r="N237" s="210">
        <v>76</v>
      </c>
      <c r="O237" s="208">
        <v>0</v>
      </c>
      <c r="P237" s="211">
        <f t="shared" si="36"/>
        <v>0</v>
      </c>
      <c r="Q237" s="212">
        <f t="shared" si="37"/>
        <v>-1</v>
      </c>
      <c r="R237" s="212" t="str">
        <f t="shared" si="38"/>
        <v/>
      </c>
      <c r="S237" s="293" t="str">
        <f t="shared" si="39"/>
        <v/>
      </c>
    </row>
    <row r="238" spans="1:19" x14ac:dyDescent="0.25">
      <c r="A238" s="206" t="s">
        <v>492</v>
      </c>
      <c r="B238" s="207">
        <v>0</v>
      </c>
      <c r="C238" s="208">
        <v>0</v>
      </c>
      <c r="D238" s="209" t="str">
        <f t="shared" si="30"/>
        <v/>
      </c>
      <c r="E238" s="210">
        <v>0</v>
      </c>
      <c r="F238" s="208">
        <v>0</v>
      </c>
      <c r="G238" s="211" t="str">
        <f t="shared" si="31"/>
        <v/>
      </c>
      <c r="H238" s="212" t="str">
        <f t="shared" si="32"/>
        <v/>
      </c>
      <c r="I238" s="212" t="str">
        <f t="shared" si="33"/>
        <v/>
      </c>
      <c r="J238" s="213" t="str">
        <f t="shared" si="34"/>
        <v/>
      </c>
      <c r="K238" s="214">
        <v>19</v>
      </c>
      <c r="L238" s="208">
        <v>13</v>
      </c>
      <c r="M238" s="209">
        <f t="shared" si="35"/>
        <v>0.68421052631578949</v>
      </c>
      <c r="N238" s="210">
        <v>38</v>
      </c>
      <c r="O238" s="208">
        <v>25</v>
      </c>
      <c r="P238" s="211">
        <f t="shared" si="36"/>
        <v>0.65789473684210531</v>
      </c>
      <c r="Q238" s="212">
        <f t="shared" si="37"/>
        <v>-0.5</v>
      </c>
      <c r="R238" s="212">
        <f t="shared" si="38"/>
        <v>-0.48</v>
      </c>
      <c r="S238" s="293">
        <f t="shared" si="39"/>
        <v>2.6315789473684181E-2</v>
      </c>
    </row>
    <row r="239" spans="1:19" x14ac:dyDescent="0.25">
      <c r="A239" s="206" t="s">
        <v>493</v>
      </c>
      <c r="B239" s="207">
        <v>0</v>
      </c>
      <c r="C239" s="208">
        <v>0</v>
      </c>
      <c r="D239" s="209" t="str">
        <f t="shared" si="30"/>
        <v/>
      </c>
      <c r="E239" s="210">
        <v>38</v>
      </c>
      <c r="F239" s="208">
        <v>17</v>
      </c>
      <c r="G239" s="211">
        <f t="shared" si="31"/>
        <v>0.44736842105263158</v>
      </c>
      <c r="H239" s="212">
        <f t="shared" si="32"/>
        <v>-1</v>
      </c>
      <c r="I239" s="212">
        <f t="shared" si="33"/>
        <v>-1</v>
      </c>
      <c r="J239" s="213" t="str">
        <f t="shared" si="34"/>
        <v/>
      </c>
      <c r="K239" s="214">
        <v>0</v>
      </c>
      <c r="L239" s="208">
        <v>0</v>
      </c>
      <c r="M239" s="209" t="str">
        <f t="shared" si="35"/>
        <v/>
      </c>
      <c r="N239" s="210">
        <v>57</v>
      </c>
      <c r="O239" s="208">
        <v>17</v>
      </c>
      <c r="P239" s="211">
        <f t="shared" si="36"/>
        <v>0.2982456140350877</v>
      </c>
      <c r="Q239" s="212">
        <f t="shared" si="37"/>
        <v>-1</v>
      </c>
      <c r="R239" s="212">
        <f t="shared" si="38"/>
        <v>-1</v>
      </c>
      <c r="S239" s="293" t="str">
        <f t="shared" si="39"/>
        <v/>
      </c>
    </row>
    <row r="240" spans="1:19" x14ac:dyDescent="0.25">
      <c r="A240" s="206" t="s">
        <v>494</v>
      </c>
      <c r="B240" s="207">
        <v>0</v>
      </c>
      <c r="C240" s="208">
        <v>0</v>
      </c>
      <c r="D240" s="209" t="str">
        <f t="shared" si="30"/>
        <v/>
      </c>
      <c r="E240" s="210">
        <v>38</v>
      </c>
      <c r="F240" s="208">
        <v>0</v>
      </c>
      <c r="G240" s="211">
        <f t="shared" si="31"/>
        <v>0</v>
      </c>
      <c r="H240" s="212">
        <f t="shared" si="32"/>
        <v>-1</v>
      </c>
      <c r="I240" s="212" t="str">
        <f t="shared" si="33"/>
        <v/>
      </c>
      <c r="J240" s="213" t="str">
        <f t="shared" si="34"/>
        <v/>
      </c>
      <c r="K240" s="214">
        <v>38</v>
      </c>
      <c r="L240" s="208">
        <v>0</v>
      </c>
      <c r="M240" s="209">
        <f t="shared" si="35"/>
        <v>0</v>
      </c>
      <c r="N240" s="210">
        <v>114</v>
      </c>
      <c r="O240" s="208">
        <v>0</v>
      </c>
      <c r="P240" s="211">
        <f t="shared" si="36"/>
        <v>0</v>
      </c>
      <c r="Q240" s="212">
        <f t="shared" si="37"/>
        <v>-0.66666666666666674</v>
      </c>
      <c r="R240" s="212" t="str">
        <f t="shared" si="38"/>
        <v/>
      </c>
      <c r="S240" s="293">
        <f t="shared" si="39"/>
        <v>0</v>
      </c>
    </row>
    <row r="241" spans="1:19" x14ac:dyDescent="0.25">
      <c r="A241" s="206" t="s">
        <v>495</v>
      </c>
      <c r="B241" s="207">
        <v>0</v>
      </c>
      <c r="C241" s="208">
        <v>0</v>
      </c>
      <c r="D241" s="209" t="str">
        <f t="shared" si="30"/>
        <v/>
      </c>
      <c r="E241" s="210">
        <v>0</v>
      </c>
      <c r="F241" s="208">
        <v>0</v>
      </c>
      <c r="G241" s="211" t="str">
        <f t="shared" si="31"/>
        <v/>
      </c>
      <c r="H241" s="212" t="str">
        <f t="shared" si="32"/>
        <v/>
      </c>
      <c r="I241" s="212" t="str">
        <f t="shared" si="33"/>
        <v/>
      </c>
      <c r="J241" s="213" t="str">
        <f t="shared" si="34"/>
        <v/>
      </c>
      <c r="K241" s="214">
        <v>19</v>
      </c>
      <c r="L241" s="208">
        <v>13</v>
      </c>
      <c r="M241" s="209">
        <f t="shared" si="35"/>
        <v>0.68421052631578949</v>
      </c>
      <c r="N241" s="210">
        <v>0</v>
      </c>
      <c r="O241" s="208">
        <v>0</v>
      </c>
      <c r="P241" s="211" t="str">
        <f t="shared" si="36"/>
        <v/>
      </c>
      <c r="Q241" s="212" t="str">
        <f t="shared" si="37"/>
        <v/>
      </c>
      <c r="R241" s="212" t="str">
        <f t="shared" si="38"/>
        <v/>
      </c>
      <c r="S241" s="293" t="str">
        <f t="shared" si="39"/>
        <v/>
      </c>
    </row>
    <row r="242" spans="1:19" x14ac:dyDescent="0.25">
      <c r="A242" s="206" t="s">
        <v>496</v>
      </c>
      <c r="B242" s="207">
        <v>0</v>
      </c>
      <c r="C242" s="208">
        <v>0</v>
      </c>
      <c r="D242" s="209" t="str">
        <f t="shared" si="30"/>
        <v/>
      </c>
      <c r="E242" s="210">
        <v>0</v>
      </c>
      <c r="F242" s="208">
        <v>0</v>
      </c>
      <c r="G242" s="211" t="str">
        <f t="shared" si="31"/>
        <v/>
      </c>
      <c r="H242" s="212" t="str">
        <f t="shared" si="32"/>
        <v/>
      </c>
      <c r="I242" s="212" t="str">
        <f t="shared" si="33"/>
        <v/>
      </c>
      <c r="J242" s="213" t="str">
        <f t="shared" si="34"/>
        <v/>
      </c>
      <c r="K242" s="214">
        <v>0</v>
      </c>
      <c r="L242" s="208">
        <v>0</v>
      </c>
      <c r="M242" s="209" t="str">
        <f t="shared" si="35"/>
        <v/>
      </c>
      <c r="N242" s="210">
        <v>16</v>
      </c>
      <c r="O242" s="208">
        <v>0</v>
      </c>
      <c r="P242" s="211">
        <f t="shared" si="36"/>
        <v>0</v>
      </c>
      <c r="Q242" s="212">
        <f t="shared" si="37"/>
        <v>-1</v>
      </c>
      <c r="R242" s="212" t="str">
        <f t="shared" si="38"/>
        <v/>
      </c>
      <c r="S242" s="293" t="str">
        <f t="shared" si="39"/>
        <v/>
      </c>
    </row>
    <row r="243" spans="1:19" x14ac:dyDescent="0.25">
      <c r="A243" s="206" t="s">
        <v>497</v>
      </c>
      <c r="B243" s="207">
        <v>0</v>
      </c>
      <c r="C243" s="208">
        <v>0</v>
      </c>
      <c r="D243" s="209" t="str">
        <f t="shared" si="30"/>
        <v/>
      </c>
      <c r="E243" s="210">
        <v>0</v>
      </c>
      <c r="F243" s="208">
        <v>0</v>
      </c>
      <c r="G243" s="211" t="str">
        <f t="shared" si="31"/>
        <v/>
      </c>
      <c r="H243" s="212" t="str">
        <f t="shared" si="32"/>
        <v/>
      </c>
      <c r="I243" s="212" t="str">
        <f t="shared" si="33"/>
        <v/>
      </c>
      <c r="J243" s="213" t="str">
        <f t="shared" si="34"/>
        <v/>
      </c>
      <c r="K243" s="214">
        <v>0</v>
      </c>
      <c r="L243" s="208">
        <v>0</v>
      </c>
      <c r="M243" s="209" t="str">
        <f t="shared" si="35"/>
        <v/>
      </c>
      <c r="N243" s="210">
        <v>19</v>
      </c>
      <c r="O243" s="208">
        <v>0</v>
      </c>
      <c r="P243" s="211">
        <f t="shared" si="36"/>
        <v>0</v>
      </c>
      <c r="Q243" s="212">
        <f t="shared" si="37"/>
        <v>-1</v>
      </c>
      <c r="R243" s="212" t="str">
        <f t="shared" si="38"/>
        <v/>
      </c>
      <c r="S243" s="293" t="str">
        <f t="shared" si="39"/>
        <v/>
      </c>
    </row>
    <row r="244" spans="1:19" x14ac:dyDescent="0.25">
      <c r="A244" s="206" t="s">
        <v>498</v>
      </c>
      <c r="B244" s="207">
        <v>0</v>
      </c>
      <c r="C244" s="208">
        <v>0</v>
      </c>
      <c r="D244" s="209" t="str">
        <f t="shared" si="30"/>
        <v/>
      </c>
      <c r="E244" s="210">
        <v>0</v>
      </c>
      <c r="F244" s="208">
        <v>0</v>
      </c>
      <c r="G244" s="211" t="str">
        <f t="shared" si="31"/>
        <v/>
      </c>
      <c r="H244" s="212" t="str">
        <f t="shared" si="32"/>
        <v/>
      </c>
      <c r="I244" s="212" t="str">
        <f t="shared" si="33"/>
        <v/>
      </c>
      <c r="J244" s="213" t="str">
        <f t="shared" si="34"/>
        <v/>
      </c>
      <c r="K244" s="214">
        <v>0</v>
      </c>
      <c r="L244" s="208">
        <v>0</v>
      </c>
      <c r="M244" s="209" t="str">
        <f t="shared" si="35"/>
        <v/>
      </c>
      <c r="N244" s="210">
        <v>122</v>
      </c>
      <c r="O244" s="208">
        <v>98</v>
      </c>
      <c r="P244" s="211">
        <f t="shared" si="36"/>
        <v>0.80327868852459017</v>
      </c>
      <c r="Q244" s="212">
        <f t="shared" si="37"/>
        <v>-1</v>
      </c>
      <c r="R244" s="212">
        <f t="shared" si="38"/>
        <v>-1</v>
      </c>
      <c r="S244" s="293" t="str">
        <f t="shared" si="39"/>
        <v/>
      </c>
    </row>
    <row r="245" spans="1:19" x14ac:dyDescent="0.25">
      <c r="A245" s="206" t="s">
        <v>499</v>
      </c>
      <c r="B245" s="207">
        <v>0</v>
      </c>
      <c r="C245" s="208">
        <v>0</v>
      </c>
      <c r="D245" s="209" t="str">
        <f t="shared" si="30"/>
        <v/>
      </c>
      <c r="E245" s="210">
        <v>0</v>
      </c>
      <c r="F245" s="208">
        <v>0</v>
      </c>
      <c r="G245" s="211" t="str">
        <f t="shared" si="31"/>
        <v/>
      </c>
      <c r="H245" s="212" t="str">
        <f t="shared" si="32"/>
        <v/>
      </c>
      <c r="I245" s="212" t="str">
        <f t="shared" si="33"/>
        <v/>
      </c>
      <c r="J245" s="213" t="str">
        <f t="shared" si="34"/>
        <v/>
      </c>
      <c r="K245" s="214">
        <v>0</v>
      </c>
      <c r="L245" s="208">
        <v>0</v>
      </c>
      <c r="M245" s="209" t="str">
        <f t="shared" si="35"/>
        <v/>
      </c>
      <c r="N245" s="210">
        <v>57</v>
      </c>
      <c r="O245" s="208">
        <v>37</v>
      </c>
      <c r="P245" s="211">
        <f t="shared" si="36"/>
        <v>0.64912280701754388</v>
      </c>
      <c r="Q245" s="212">
        <f t="shared" si="37"/>
        <v>-1</v>
      </c>
      <c r="R245" s="212">
        <f t="shared" si="38"/>
        <v>-1</v>
      </c>
      <c r="S245" s="293" t="str">
        <f t="shared" si="39"/>
        <v/>
      </c>
    </row>
    <row r="246" spans="1:19" x14ac:dyDescent="0.25">
      <c r="A246" s="206" t="s">
        <v>500</v>
      </c>
      <c r="B246" s="207">
        <v>0</v>
      </c>
      <c r="C246" s="208">
        <v>0</v>
      </c>
      <c r="D246" s="209" t="str">
        <f t="shared" si="30"/>
        <v/>
      </c>
      <c r="E246" s="210">
        <v>0</v>
      </c>
      <c r="F246" s="208">
        <v>0</v>
      </c>
      <c r="G246" s="211" t="str">
        <f t="shared" si="31"/>
        <v/>
      </c>
      <c r="H246" s="212" t="str">
        <f t="shared" si="32"/>
        <v/>
      </c>
      <c r="I246" s="212" t="str">
        <f t="shared" si="33"/>
        <v/>
      </c>
      <c r="J246" s="213" t="str">
        <f t="shared" si="34"/>
        <v/>
      </c>
      <c r="K246" s="214">
        <v>0</v>
      </c>
      <c r="L246" s="208">
        <v>0</v>
      </c>
      <c r="M246" s="209" t="str">
        <f t="shared" si="35"/>
        <v/>
      </c>
      <c r="N246" s="210">
        <v>38</v>
      </c>
      <c r="O246" s="208">
        <v>0</v>
      </c>
      <c r="P246" s="211">
        <f t="shared" si="36"/>
        <v>0</v>
      </c>
      <c r="Q246" s="212">
        <f t="shared" si="37"/>
        <v>-1</v>
      </c>
      <c r="R246" s="212" t="str">
        <f t="shared" si="38"/>
        <v/>
      </c>
      <c r="S246" s="293" t="str">
        <f t="shared" si="39"/>
        <v/>
      </c>
    </row>
    <row r="247" spans="1:19" x14ac:dyDescent="0.25">
      <c r="A247" s="206" t="s">
        <v>501</v>
      </c>
      <c r="B247" s="207">
        <v>0</v>
      </c>
      <c r="C247" s="208">
        <v>0</v>
      </c>
      <c r="D247" s="209" t="str">
        <f t="shared" si="30"/>
        <v/>
      </c>
      <c r="E247" s="210">
        <v>98</v>
      </c>
      <c r="F247" s="208">
        <v>81</v>
      </c>
      <c r="G247" s="211">
        <f t="shared" si="31"/>
        <v>0.82653061224489799</v>
      </c>
      <c r="H247" s="212">
        <f t="shared" si="32"/>
        <v>-1</v>
      </c>
      <c r="I247" s="212">
        <f t="shared" si="33"/>
        <v>-1</v>
      </c>
      <c r="J247" s="213" t="str">
        <f t="shared" si="34"/>
        <v/>
      </c>
      <c r="K247" s="214">
        <v>0</v>
      </c>
      <c r="L247" s="208">
        <v>0</v>
      </c>
      <c r="M247" s="209" t="str">
        <f t="shared" si="35"/>
        <v/>
      </c>
      <c r="N247" s="210">
        <v>1302</v>
      </c>
      <c r="O247" s="208">
        <v>772</v>
      </c>
      <c r="P247" s="211">
        <f t="shared" si="36"/>
        <v>0.5929339477726574</v>
      </c>
      <c r="Q247" s="212">
        <f t="shared" si="37"/>
        <v>-1</v>
      </c>
      <c r="R247" s="212">
        <f t="shared" si="38"/>
        <v>-1</v>
      </c>
      <c r="S247" s="293" t="str">
        <f t="shared" si="39"/>
        <v/>
      </c>
    </row>
    <row r="248" spans="1:19" x14ac:dyDescent="0.25">
      <c r="A248" s="206" t="s">
        <v>502</v>
      </c>
      <c r="B248" s="207">
        <v>0</v>
      </c>
      <c r="C248" s="208">
        <v>0</v>
      </c>
      <c r="D248" s="209" t="str">
        <f t="shared" si="30"/>
        <v/>
      </c>
      <c r="E248" s="210">
        <v>0</v>
      </c>
      <c r="F248" s="208">
        <v>0</v>
      </c>
      <c r="G248" s="211" t="str">
        <f t="shared" si="31"/>
        <v/>
      </c>
      <c r="H248" s="212" t="str">
        <f t="shared" si="32"/>
        <v/>
      </c>
      <c r="I248" s="212" t="str">
        <f t="shared" si="33"/>
        <v/>
      </c>
      <c r="J248" s="213" t="str">
        <f t="shared" si="34"/>
        <v/>
      </c>
      <c r="K248" s="214">
        <v>0</v>
      </c>
      <c r="L248" s="208">
        <v>0</v>
      </c>
      <c r="M248" s="209" t="str">
        <f t="shared" si="35"/>
        <v/>
      </c>
      <c r="N248" s="210">
        <v>49</v>
      </c>
      <c r="O248" s="208">
        <v>15</v>
      </c>
      <c r="P248" s="211">
        <f t="shared" si="36"/>
        <v>0.30612244897959184</v>
      </c>
      <c r="Q248" s="212">
        <f t="shared" si="37"/>
        <v>-1</v>
      </c>
      <c r="R248" s="212">
        <f t="shared" si="38"/>
        <v>-1</v>
      </c>
      <c r="S248" s="293" t="str">
        <f t="shared" si="39"/>
        <v/>
      </c>
    </row>
    <row r="249" spans="1:19" x14ac:dyDescent="0.25">
      <c r="A249" s="206" t="s">
        <v>503</v>
      </c>
      <c r="B249" s="207">
        <v>0</v>
      </c>
      <c r="C249" s="208">
        <v>0</v>
      </c>
      <c r="D249" s="209" t="str">
        <f t="shared" si="30"/>
        <v/>
      </c>
      <c r="E249" s="210">
        <v>0</v>
      </c>
      <c r="F249" s="208">
        <v>0</v>
      </c>
      <c r="G249" s="211" t="str">
        <f t="shared" si="31"/>
        <v/>
      </c>
      <c r="H249" s="212" t="str">
        <f t="shared" si="32"/>
        <v/>
      </c>
      <c r="I249" s="212" t="str">
        <f t="shared" si="33"/>
        <v/>
      </c>
      <c r="J249" s="213" t="str">
        <f t="shared" si="34"/>
        <v/>
      </c>
      <c r="K249" s="214">
        <v>0</v>
      </c>
      <c r="L249" s="208">
        <v>0</v>
      </c>
      <c r="M249" s="209" t="str">
        <f t="shared" si="35"/>
        <v/>
      </c>
      <c r="N249" s="210">
        <v>19</v>
      </c>
      <c r="O249" s="208">
        <v>6</v>
      </c>
      <c r="P249" s="211">
        <f t="shared" si="36"/>
        <v>0.31578947368421051</v>
      </c>
      <c r="Q249" s="212">
        <f t="shared" si="37"/>
        <v>-1</v>
      </c>
      <c r="R249" s="212">
        <f t="shared" si="38"/>
        <v>-1</v>
      </c>
      <c r="S249" s="293" t="str">
        <f t="shared" si="39"/>
        <v/>
      </c>
    </row>
    <row r="250" spans="1:19" x14ac:dyDescent="0.25">
      <c r="A250" s="206" t="s">
        <v>504</v>
      </c>
      <c r="B250" s="207">
        <v>0</v>
      </c>
      <c r="C250" s="208">
        <v>0</v>
      </c>
      <c r="D250" s="209" t="str">
        <f t="shared" si="30"/>
        <v/>
      </c>
      <c r="E250" s="210">
        <v>0</v>
      </c>
      <c r="F250" s="208">
        <v>0</v>
      </c>
      <c r="G250" s="211" t="str">
        <f t="shared" si="31"/>
        <v/>
      </c>
      <c r="H250" s="212" t="str">
        <f t="shared" si="32"/>
        <v/>
      </c>
      <c r="I250" s="212" t="str">
        <f t="shared" si="33"/>
        <v/>
      </c>
      <c r="J250" s="213" t="str">
        <f t="shared" si="34"/>
        <v/>
      </c>
      <c r="K250" s="214">
        <v>19</v>
      </c>
      <c r="L250" s="208">
        <v>1</v>
      </c>
      <c r="M250" s="209">
        <f t="shared" si="35"/>
        <v>5.2631578947368418E-2</v>
      </c>
      <c r="N250" s="210">
        <v>0</v>
      </c>
      <c r="O250" s="208">
        <v>0</v>
      </c>
      <c r="P250" s="211" t="str">
        <f t="shared" si="36"/>
        <v/>
      </c>
      <c r="Q250" s="212" t="str">
        <f t="shared" si="37"/>
        <v/>
      </c>
      <c r="R250" s="212" t="str">
        <f t="shared" si="38"/>
        <v/>
      </c>
      <c r="S250" s="293" t="str">
        <f t="shared" si="39"/>
        <v/>
      </c>
    </row>
    <row r="251" spans="1:19" x14ac:dyDescent="0.25">
      <c r="A251" s="206" t="s">
        <v>505</v>
      </c>
      <c r="B251" s="207">
        <v>0</v>
      </c>
      <c r="C251" s="208">
        <v>0</v>
      </c>
      <c r="D251" s="209" t="str">
        <f t="shared" si="30"/>
        <v/>
      </c>
      <c r="E251" s="210">
        <v>0</v>
      </c>
      <c r="F251" s="208">
        <v>0</v>
      </c>
      <c r="G251" s="211" t="str">
        <f t="shared" si="31"/>
        <v/>
      </c>
      <c r="H251" s="212" t="str">
        <f t="shared" si="32"/>
        <v/>
      </c>
      <c r="I251" s="212" t="str">
        <f t="shared" si="33"/>
        <v/>
      </c>
      <c r="J251" s="213" t="str">
        <f t="shared" si="34"/>
        <v/>
      </c>
      <c r="K251" s="214">
        <v>0</v>
      </c>
      <c r="L251" s="208">
        <v>0</v>
      </c>
      <c r="M251" s="209" t="str">
        <f t="shared" si="35"/>
        <v/>
      </c>
      <c r="N251" s="210">
        <v>38</v>
      </c>
      <c r="O251" s="208">
        <v>2</v>
      </c>
      <c r="P251" s="211">
        <f t="shared" si="36"/>
        <v>5.2631578947368418E-2</v>
      </c>
      <c r="Q251" s="212">
        <f t="shared" si="37"/>
        <v>-1</v>
      </c>
      <c r="R251" s="212">
        <f t="shared" si="38"/>
        <v>-1</v>
      </c>
      <c r="S251" s="293" t="str">
        <f t="shared" si="39"/>
        <v/>
      </c>
    </row>
    <row r="252" spans="1:19" ht="15.75" thickBot="1" x14ac:dyDescent="0.3">
      <c r="A252" s="215" t="s">
        <v>506</v>
      </c>
      <c r="B252" s="216">
        <v>0</v>
      </c>
      <c r="C252" s="294">
        <v>0</v>
      </c>
      <c r="D252" s="217" t="str">
        <f t="shared" si="30"/>
        <v/>
      </c>
      <c r="E252" s="218">
        <v>0</v>
      </c>
      <c r="F252" s="294">
        <v>0</v>
      </c>
      <c r="G252" s="219" t="str">
        <f t="shared" si="31"/>
        <v/>
      </c>
      <c r="H252" s="220" t="str">
        <f t="shared" si="32"/>
        <v/>
      </c>
      <c r="I252" s="220" t="str">
        <f t="shared" si="33"/>
        <v/>
      </c>
      <c r="J252" s="221" t="str">
        <f t="shared" si="34"/>
        <v/>
      </c>
      <c r="K252" s="222">
        <v>19</v>
      </c>
      <c r="L252" s="294">
        <v>13</v>
      </c>
      <c r="M252" s="217">
        <f t="shared" si="35"/>
        <v>0.68421052631578949</v>
      </c>
      <c r="N252" s="218">
        <v>0</v>
      </c>
      <c r="O252" s="294">
        <v>0</v>
      </c>
      <c r="P252" s="219" t="str">
        <f t="shared" si="36"/>
        <v/>
      </c>
      <c r="Q252" s="220" t="str">
        <f t="shared" si="37"/>
        <v/>
      </c>
      <c r="R252" s="220" t="str">
        <f t="shared" si="38"/>
        <v/>
      </c>
      <c r="S252" s="295" t="str">
        <f t="shared" si="39"/>
        <v/>
      </c>
    </row>
    <row r="253" spans="1:19" ht="15.75" thickTop="1" x14ac:dyDescent="0.25"/>
  </sheetData>
  <mergeCells count="12">
    <mergeCell ref="N6:P6"/>
    <mergeCell ref="Q6:S6"/>
    <mergeCell ref="A1:B1"/>
    <mergeCell ref="A3:S3"/>
    <mergeCell ref="A4:S4"/>
    <mergeCell ref="A5:A7"/>
    <mergeCell ref="B5:J5"/>
    <mergeCell ref="K5:S5"/>
    <mergeCell ref="B6:D6"/>
    <mergeCell ref="E6:G6"/>
    <mergeCell ref="H6:J6"/>
    <mergeCell ref="K6:M6"/>
  </mergeCells>
  <conditionalFormatting sqref="S253:S65536 J253:J65536 S3 J3">
    <cfRule type="cellIs" dxfId="59" priority="21" stopIfTrue="1" operator="lessThan">
      <formula>0</formula>
    </cfRule>
  </conditionalFormatting>
  <conditionalFormatting sqref="H57:J59 Q57:S59 Q61:S62 H61:J62 H8:J15 Q8:S15 Q22:S53 H22:J53 H55:J55 Q55:S55">
    <cfRule type="cellIs" dxfId="58" priority="22" stopIfTrue="1" operator="lessThan">
      <formula>0</formula>
    </cfRule>
    <cfRule type="cellIs" dxfId="57" priority="23" stopIfTrue="1" operator="greaterThanOrEqual">
      <formula>0</formula>
    </cfRule>
  </conditionalFormatting>
  <conditionalFormatting sqref="H62:J62">
    <cfRule type="cellIs" dxfId="56" priority="19" stopIfTrue="1" operator="lessThan">
      <formula>0</formula>
    </cfRule>
    <cfRule type="cellIs" dxfId="55" priority="20" stopIfTrue="1" operator="greaterThanOrEqual">
      <formula>0</formula>
    </cfRule>
  </conditionalFormatting>
  <conditionalFormatting sqref="Q60:S60">
    <cfRule type="cellIs" dxfId="54" priority="17" stopIfTrue="1" operator="lessThan">
      <formula>0</formula>
    </cfRule>
    <cfRule type="cellIs" dxfId="53" priority="18" stopIfTrue="1" operator="greaterThanOrEqual">
      <formula>0</formula>
    </cfRule>
  </conditionalFormatting>
  <conditionalFormatting sqref="H60:J60">
    <cfRule type="cellIs" dxfId="52" priority="15" stopIfTrue="1" operator="lessThan">
      <formula>0</formula>
    </cfRule>
    <cfRule type="cellIs" dxfId="51" priority="16" stopIfTrue="1" operator="greaterThanOrEqual">
      <formula>0</formula>
    </cfRule>
  </conditionalFormatting>
  <conditionalFormatting sqref="H56:J56">
    <cfRule type="cellIs" dxfId="50" priority="13" stopIfTrue="1" operator="lessThan">
      <formula>0</formula>
    </cfRule>
    <cfRule type="cellIs" dxfId="49" priority="14" stopIfTrue="1" operator="greaterThanOrEqual">
      <formula>0</formula>
    </cfRule>
  </conditionalFormatting>
  <conditionalFormatting sqref="Q56:S56">
    <cfRule type="cellIs" dxfId="48" priority="11" stopIfTrue="1" operator="lessThan">
      <formula>0</formula>
    </cfRule>
    <cfRule type="cellIs" dxfId="47" priority="12" stopIfTrue="1" operator="greaterThanOrEqual">
      <formula>0</formula>
    </cfRule>
  </conditionalFormatting>
  <conditionalFormatting sqref="H16:J22 Q16:S22">
    <cfRule type="cellIs" dxfId="46" priority="9" stopIfTrue="1" operator="lessThan">
      <formula>0</formula>
    </cfRule>
    <cfRule type="cellIs" dxfId="45" priority="10" stopIfTrue="1" operator="greaterThanOrEqual">
      <formula>0</formula>
    </cfRule>
  </conditionalFormatting>
  <conditionalFormatting sqref="H54:J54">
    <cfRule type="cellIs" dxfId="44" priority="7" stopIfTrue="1" operator="lessThan">
      <formula>0</formula>
    </cfRule>
    <cfRule type="cellIs" dxfId="43" priority="8" stopIfTrue="1" operator="greaterThanOrEqual">
      <formula>0</formula>
    </cfRule>
  </conditionalFormatting>
  <conditionalFormatting sqref="Q54:S54">
    <cfRule type="cellIs" dxfId="42" priority="5" stopIfTrue="1" operator="lessThan">
      <formula>0</formula>
    </cfRule>
    <cfRule type="cellIs" dxfId="41" priority="6" stopIfTrue="1" operator="greaterThanOrEqual">
      <formula>0</formula>
    </cfRule>
  </conditionalFormatting>
  <conditionalFormatting sqref="Q63:S252 H63:J252">
    <cfRule type="cellIs" dxfId="40" priority="3" stopIfTrue="1" operator="lessThan">
      <formula>0</formula>
    </cfRule>
    <cfRule type="cellIs" dxfId="39" priority="4" stopIfTrue="1" operator="greaterThanOrEqual">
      <formula>0</formula>
    </cfRule>
  </conditionalFormatting>
  <conditionalFormatting sqref="H63:J252">
    <cfRule type="cellIs" dxfId="38" priority="1" stopIfTrue="1" operator="lessThan">
      <formula>0</formula>
    </cfRule>
    <cfRule type="cellIs" dxfId="37" priority="2" stopIfTrue="1" operator="greaterThanOrEqual">
      <formula>0</formula>
    </cfRule>
  </conditionalFormatting>
  <hyperlinks>
    <hyperlink ref="A1:B1" location="INDICE!A1" display="Volver al Indice" xr:uid="{83A841E6-39F8-4E3F-8E87-1CA46ADE65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FECAA-18B4-4EF1-80CE-AA543655AC3D}">
  <dimension ref="A1:S669"/>
  <sheetViews>
    <sheetView zoomScale="90" zoomScaleNormal="90" workbookViewId="0">
      <selection activeCell="B8" sqref="B8"/>
    </sheetView>
  </sheetViews>
  <sheetFormatPr baseColWidth="10" defaultColWidth="8" defaultRowHeight="13.5" x14ac:dyDescent="0.25"/>
  <cols>
    <col min="1" max="1" width="23.42578125" style="148" customWidth="1"/>
    <col min="2" max="2" width="11.7109375" style="148" bestFit="1" customWidth="1"/>
    <col min="3" max="3" width="12" style="148" bestFit="1" customWidth="1"/>
    <col min="4" max="4" width="9.5703125" style="148" customWidth="1"/>
    <col min="5" max="6" width="11.7109375" style="148" bestFit="1" customWidth="1"/>
    <col min="7" max="7" width="12.28515625" style="148" customWidth="1"/>
    <col min="8" max="9" width="9.42578125" style="148" customWidth="1"/>
    <col min="10" max="10" width="9.28515625" style="148" customWidth="1"/>
    <col min="11" max="11" width="12.85546875" style="148" customWidth="1"/>
    <col min="12" max="12" width="13.140625" style="148" bestFit="1" customWidth="1"/>
    <col min="13" max="13" width="9.28515625" style="148" customWidth="1"/>
    <col min="14" max="14" width="13.140625" style="148" bestFit="1" customWidth="1"/>
    <col min="15" max="15" width="12.85546875" style="148" customWidth="1"/>
    <col min="16" max="16" width="12.7109375" style="148" customWidth="1"/>
    <col min="17" max="17" width="10.42578125" style="148" bestFit="1" customWidth="1"/>
    <col min="18" max="18" width="10" style="148" customWidth="1"/>
    <col min="19" max="19" width="8.5703125" style="148" customWidth="1"/>
    <col min="20" max="256" width="8" style="148"/>
    <col min="257" max="257" width="23.42578125" style="148" customWidth="1"/>
    <col min="258" max="258" width="11.7109375" style="148" bestFit="1" customWidth="1"/>
    <col min="259" max="259" width="12" style="148" bestFit="1" customWidth="1"/>
    <col min="260" max="260" width="9.5703125" style="148" customWidth="1"/>
    <col min="261" max="262" width="11.7109375" style="148" bestFit="1" customWidth="1"/>
    <col min="263" max="263" width="12.28515625" style="148" customWidth="1"/>
    <col min="264" max="265" width="9.42578125" style="148" customWidth="1"/>
    <col min="266" max="266" width="9.28515625" style="148" customWidth="1"/>
    <col min="267" max="267" width="12.85546875" style="148" customWidth="1"/>
    <col min="268" max="268" width="13.140625" style="148" bestFit="1" customWidth="1"/>
    <col min="269" max="269" width="9.28515625" style="148" customWidth="1"/>
    <col min="270" max="270" width="13.140625" style="148" bestFit="1" customWidth="1"/>
    <col min="271" max="271" width="12.85546875" style="148" customWidth="1"/>
    <col min="272" max="272" width="12.7109375" style="148" customWidth="1"/>
    <col min="273" max="273" width="9.42578125" style="148" customWidth="1"/>
    <col min="274" max="274" width="10" style="148" customWidth="1"/>
    <col min="275" max="275" width="8.5703125" style="148" customWidth="1"/>
    <col min="276" max="512" width="8" style="148"/>
    <col min="513" max="513" width="23.42578125" style="148" customWidth="1"/>
    <col min="514" max="514" width="11.7109375" style="148" bestFit="1" customWidth="1"/>
    <col min="515" max="515" width="12" style="148" bestFit="1" customWidth="1"/>
    <col min="516" max="516" width="9.5703125" style="148" customWidth="1"/>
    <col min="517" max="518" width="11.7109375" style="148" bestFit="1" customWidth="1"/>
    <col min="519" max="519" width="12.28515625" style="148" customWidth="1"/>
    <col min="520" max="521" width="9.42578125" style="148" customWidth="1"/>
    <col min="522" max="522" width="9.28515625" style="148" customWidth="1"/>
    <col min="523" max="523" width="12.85546875" style="148" customWidth="1"/>
    <col min="524" max="524" width="13.140625" style="148" bestFit="1" customWidth="1"/>
    <col min="525" max="525" width="9.28515625" style="148" customWidth="1"/>
    <col min="526" max="526" width="13.140625" style="148" bestFit="1" customWidth="1"/>
    <col min="527" max="527" width="12.85546875" style="148" customWidth="1"/>
    <col min="528" max="528" width="12.7109375" style="148" customWidth="1"/>
    <col min="529" max="529" width="9.42578125" style="148" customWidth="1"/>
    <col min="530" max="530" width="10" style="148" customWidth="1"/>
    <col min="531" max="531" width="8.5703125" style="148" customWidth="1"/>
    <col min="532" max="768" width="8" style="148"/>
    <col min="769" max="769" width="23.42578125" style="148" customWidth="1"/>
    <col min="770" max="770" width="11.7109375" style="148" bestFit="1" customWidth="1"/>
    <col min="771" max="771" width="12" style="148" bestFit="1" customWidth="1"/>
    <col min="772" max="772" width="9.5703125" style="148" customWidth="1"/>
    <col min="773" max="774" width="11.7109375" style="148" bestFit="1" customWidth="1"/>
    <col min="775" max="775" width="12.28515625" style="148" customWidth="1"/>
    <col min="776" max="777" width="9.42578125" style="148" customWidth="1"/>
    <col min="778" max="778" width="9.28515625" style="148" customWidth="1"/>
    <col min="779" max="779" width="12.85546875" style="148" customWidth="1"/>
    <col min="780" max="780" width="13.140625" style="148" bestFit="1" customWidth="1"/>
    <col min="781" max="781" width="9.28515625" style="148" customWidth="1"/>
    <col min="782" max="782" width="13.140625" style="148" bestFit="1" customWidth="1"/>
    <col min="783" max="783" width="12.85546875" style="148" customWidth="1"/>
    <col min="784" max="784" width="12.7109375" style="148" customWidth="1"/>
    <col min="785" max="785" width="9.42578125" style="148" customWidth="1"/>
    <col min="786" max="786" width="10" style="148" customWidth="1"/>
    <col min="787" max="787" width="8.5703125" style="148" customWidth="1"/>
    <col min="788" max="1024" width="8" style="148"/>
    <col min="1025" max="1025" width="23.42578125" style="148" customWidth="1"/>
    <col min="1026" max="1026" width="11.7109375" style="148" bestFit="1" customWidth="1"/>
    <col min="1027" max="1027" width="12" style="148" bestFit="1" customWidth="1"/>
    <col min="1028" max="1028" width="9.5703125" style="148" customWidth="1"/>
    <col min="1029" max="1030" width="11.7109375" style="148" bestFit="1" customWidth="1"/>
    <col min="1031" max="1031" width="12.28515625" style="148" customWidth="1"/>
    <col min="1032" max="1033" width="9.42578125" style="148" customWidth="1"/>
    <col min="1034" max="1034" width="9.28515625" style="148" customWidth="1"/>
    <col min="1035" max="1035" width="12.85546875" style="148" customWidth="1"/>
    <col min="1036" max="1036" width="13.140625" style="148" bestFit="1" customWidth="1"/>
    <col min="1037" max="1037" width="9.28515625" style="148" customWidth="1"/>
    <col min="1038" max="1038" width="13.140625" style="148" bestFit="1" customWidth="1"/>
    <col min="1039" max="1039" width="12.85546875" style="148" customWidth="1"/>
    <col min="1040" max="1040" width="12.7109375" style="148" customWidth="1"/>
    <col min="1041" max="1041" width="9.42578125" style="148" customWidth="1"/>
    <col min="1042" max="1042" width="10" style="148" customWidth="1"/>
    <col min="1043" max="1043" width="8.5703125" style="148" customWidth="1"/>
    <col min="1044" max="1280" width="8" style="148"/>
    <col min="1281" max="1281" width="23.42578125" style="148" customWidth="1"/>
    <col min="1282" max="1282" width="11.7109375" style="148" bestFit="1" customWidth="1"/>
    <col min="1283" max="1283" width="12" style="148" bestFit="1" customWidth="1"/>
    <col min="1284" max="1284" width="9.5703125" style="148" customWidth="1"/>
    <col min="1285" max="1286" width="11.7109375" style="148" bestFit="1" customWidth="1"/>
    <col min="1287" max="1287" width="12.28515625" style="148" customWidth="1"/>
    <col min="1288" max="1289" width="9.42578125" style="148" customWidth="1"/>
    <col min="1290" max="1290" width="9.28515625" style="148" customWidth="1"/>
    <col min="1291" max="1291" width="12.85546875" style="148" customWidth="1"/>
    <col min="1292" max="1292" width="13.140625" style="148" bestFit="1" customWidth="1"/>
    <col min="1293" max="1293" width="9.28515625" style="148" customWidth="1"/>
    <col min="1294" max="1294" width="13.140625" style="148" bestFit="1" customWidth="1"/>
    <col min="1295" max="1295" width="12.85546875" style="148" customWidth="1"/>
    <col min="1296" max="1296" width="12.7109375" style="148" customWidth="1"/>
    <col min="1297" max="1297" width="9.42578125" style="148" customWidth="1"/>
    <col min="1298" max="1298" width="10" style="148" customWidth="1"/>
    <col min="1299" max="1299" width="8.5703125" style="148" customWidth="1"/>
    <col min="1300" max="1536" width="8" style="148"/>
    <col min="1537" max="1537" width="23.42578125" style="148" customWidth="1"/>
    <col min="1538" max="1538" width="11.7109375" style="148" bestFit="1" customWidth="1"/>
    <col min="1539" max="1539" width="12" style="148" bestFit="1" customWidth="1"/>
    <col min="1540" max="1540" width="9.5703125" style="148" customWidth="1"/>
    <col min="1541" max="1542" width="11.7109375" style="148" bestFit="1" customWidth="1"/>
    <col min="1543" max="1543" width="12.28515625" style="148" customWidth="1"/>
    <col min="1544" max="1545" width="9.42578125" style="148" customWidth="1"/>
    <col min="1546" max="1546" width="9.28515625" style="148" customWidth="1"/>
    <col min="1547" max="1547" width="12.85546875" style="148" customWidth="1"/>
    <col min="1548" max="1548" width="13.140625" style="148" bestFit="1" customWidth="1"/>
    <col min="1549" max="1549" width="9.28515625" style="148" customWidth="1"/>
    <col min="1550" max="1550" width="13.140625" style="148" bestFit="1" customWidth="1"/>
    <col min="1551" max="1551" width="12.85546875" style="148" customWidth="1"/>
    <col min="1552" max="1552" width="12.7109375" style="148" customWidth="1"/>
    <col min="1553" max="1553" width="9.42578125" style="148" customWidth="1"/>
    <col min="1554" max="1554" width="10" style="148" customWidth="1"/>
    <col min="1555" max="1555" width="8.5703125" style="148" customWidth="1"/>
    <col min="1556" max="1792" width="8" style="148"/>
    <col min="1793" max="1793" width="23.42578125" style="148" customWidth="1"/>
    <col min="1794" max="1794" width="11.7109375" style="148" bestFit="1" customWidth="1"/>
    <col min="1795" max="1795" width="12" style="148" bestFit="1" customWidth="1"/>
    <col min="1796" max="1796" width="9.5703125" style="148" customWidth="1"/>
    <col min="1797" max="1798" width="11.7109375" style="148" bestFit="1" customWidth="1"/>
    <col min="1799" max="1799" width="12.28515625" style="148" customWidth="1"/>
    <col min="1800" max="1801" width="9.42578125" style="148" customWidth="1"/>
    <col min="1802" max="1802" width="9.28515625" style="148" customWidth="1"/>
    <col min="1803" max="1803" width="12.85546875" style="148" customWidth="1"/>
    <col min="1804" max="1804" width="13.140625" style="148" bestFit="1" customWidth="1"/>
    <col min="1805" max="1805" width="9.28515625" style="148" customWidth="1"/>
    <col min="1806" max="1806" width="13.140625" style="148" bestFit="1" customWidth="1"/>
    <col min="1807" max="1807" width="12.85546875" style="148" customWidth="1"/>
    <col min="1808" max="1808" width="12.7109375" style="148" customWidth="1"/>
    <col min="1809" max="1809" width="9.42578125" style="148" customWidth="1"/>
    <col min="1810" max="1810" width="10" style="148" customWidth="1"/>
    <col min="1811" max="1811" width="8.5703125" style="148" customWidth="1"/>
    <col min="1812" max="2048" width="8" style="148"/>
    <col min="2049" max="2049" width="23.42578125" style="148" customWidth="1"/>
    <col min="2050" max="2050" width="11.7109375" style="148" bestFit="1" customWidth="1"/>
    <col min="2051" max="2051" width="12" style="148" bestFit="1" customWidth="1"/>
    <col min="2052" max="2052" width="9.5703125" style="148" customWidth="1"/>
    <col min="2053" max="2054" width="11.7109375" style="148" bestFit="1" customWidth="1"/>
    <col min="2055" max="2055" width="12.28515625" style="148" customWidth="1"/>
    <col min="2056" max="2057" width="9.42578125" style="148" customWidth="1"/>
    <col min="2058" max="2058" width="9.28515625" style="148" customWidth="1"/>
    <col min="2059" max="2059" width="12.85546875" style="148" customWidth="1"/>
    <col min="2060" max="2060" width="13.140625" style="148" bestFit="1" customWidth="1"/>
    <col min="2061" max="2061" width="9.28515625" style="148" customWidth="1"/>
    <col min="2062" max="2062" width="13.140625" style="148" bestFit="1" customWidth="1"/>
    <col min="2063" max="2063" width="12.85546875" style="148" customWidth="1"/>
    <col min="2064" max="2064" width="12.7109375" style="148" customWidth="1"/>
    <col min="2065" max="2065" width="9.42578125" style="148" customWidth="1"/>
    <col min="2066" max="2066" width="10" style="148" customWidth="1"/>
    <col min="2067" max="2067" width="8.5703125" style="148" customWidth="1"/>
    <col min="2068" max="2304" width="8" style="148"/>
    <col min="2305" max="2305" width="23.42578125" style="148" customWidth="1"/>
    <col min="2306" max="2306" width="11.7109375" style="148" bestFit="1" customWidth="1"/>
    <col min="2307" max="2307" width="12" style="148" bestFit="1" customWidth="1"/>
    <col min="2308" max="2308" width="9.5703125" style="148" customWidth="1"/>
    <col min="2309" max="2310" width="11.7109375" style="148" bestFit="1" customWidth="1"/>
    <col min="2311" max="2311" width="12.28515625" style="148" customWidth="1"/>
    <col min="2312" max="2313" width="9.42578125" style="148" customWidth="1"/>
    <col min="2314" max="2314" width="9.28515625" style="148" customWidth="1"/>
    <col min="2315" max="2315" width="12.85546875" style="148" customWidth="1"/>
    <col min="2316" max="2316" width="13.140625" style="148" bestFit="1" customWidth="1"/>
    <col min="2317" max="2317" width="9.28515625" style="148" customWidth="1"/>
    <col min="2318" max="2318" width="13.140625" style="148" bestFit="1" customWidth="1"/>
    <col min="2319" max="2319" width="12.85546875" style="148" customWidth="1"/>
    <col min="2320" max="2320" width="12.7109375" style="148" customWidth="1"/>
    <col min="2321" max="2321" width="9.42578125" style="148" customWidth="1"/>
    <col min="2322" max="2322" width="10" style="148" customWidth="1"/>
    <col min="2323" max="2323" width="8.5703125" style="148" customWidth="1"/>
    <col min="2324" max="2560" width="8" style="148"/>
    <col min="2561" max="2561" width="23.42578125" style="148" customWidth="1"/>
    <col min="2562" max="2562" width="11.7109375" style="148" bestFit="1" customWidth="1"/>
    <col min="2563" max="2563" width="12" style="148" bestFit="1" customWidth="1"/>
    <col min="2564" max="2564" width="9.5703125" style="148" customWidth="1"/>
    <col min="2565" max="2566" width="11.7109375" style="148" bestFit="1" customWidth="1"/>
    <col min="2567" max="2567" width="12.28515625" style="148" customWidth="1"/>
    <col min="2568" max="2569" width="9.42578125" style="148" customWidth="1"/>
    <col min="2570" max="2570" width="9.28515625" style="148" customWidth="1"/>
    <col min="2571" max="2571" width="12.85546875" style="148" customWidth="1"/>
    <col min="2572" max="2572" width="13.140625" style="148" bestFit="1" customWidth="1"/>
    <col min="2573" max="2573" width="9.28515625" style="148" customWidth="1"/>
    <col min="2574" max="2574" width="13.140625" style="148" bestFit="1" customWidth="1"/>
    <col min="2575" max="2575" width="12.85546875" style="148" customWidth="1"/>
    <col min="2576" max="2576" width="12.7109375" style="148" customWidth="1"/>
    <col min="2577" max="2577" width="9.42578125" style="148" customWidth="1"/>
    <col min="2578" max="2578" width="10" style="148" customWidth="1"/>
    <col min="2579" max="2579" width="8.5703125" style="148" customWidth="1"/>
    <col min="2580" max="2816" width="8" style="148"/>
    <col min="2817" max="2817" width="23.42578125" style="148" customWidth="1"/>
    <col min="2818" max="2818" width="11.7109375" style="148" bestFit="1" customWidth="1"/>
    <col min="2819" max="2819" width="12" style="148" bestFit="1" customWidth="1"/>
    <col min="2820" max="2820" width="9.5703125" style="148" customWidth="1"/>
    <col min="2821" max="2822" width="11.7109375" style="148" bestFit="1" customWidth="1"/>
    <col min="2823" max="2823" width="12.28515625" style="148" customWidth="1"/>
    <col min="2824" max="2825" width="9.42578125" style="148" customWidth="1"/>
    <col min="2826" max="2826" width="9.28515625" style="148" customWidth="1"/>
    <col min="2827" max="2827" width="12.85546875" style="148" customWidth="1"/>
    <col min="2828" max="2828" width="13.140625" style="148" bestFit="1" customWidth="1"/>
    <col min="2829" max="2829" width="9.28515625" style="148" customWidth="1"/>
    <col min="2830" max="2830" width="13.140625" style="148" bestFit="1" customWidth="1"/>
    <col min="2831" max="2831" width="12.85546875" style="148" customWidth="1"/>
    <col min="2832" max="2832" width="12.7109375" style="148" customWidth="1"/>
    <col min="2833" max="2833" width="9.42578125" style="148" customWidth="1"/>
    <col min="2834" max="2834" width="10" style="148" customWidth="1"/>
    <col min="2835" max="2835" width="8.5703125" style="148" customWidth="1"/>
    <col min="2836" max="3072" width="8" style="148"/>
    <col min="3073" max="3073" width="23.42578125" style="148" customWidth="1"/>
    <col min="3074" max="3074" width="11.7109375" style="148" bestFit="1" customWidth="1"/>
    <col min="3075" max="3075" width="12" style="148" bestFit="1" customWidth="1"/>
    <col min="3076" max="3076" width="9.5703125" style="148" customWidth="1"/>
    <col min="3077" max="3078" width="11.7109375" style="148" bestFit="1" customWidth="1"/>
    <col min="3079" max="3079" width="12.28515625" style="148" customWidth="1"/>
    <col min="3080" max="3081" width="9.42578125" style="148" customWidth="1"/>
    <col min="3082" max="3082" width="9.28515625" style="148" customWidth="1"/>
    <col min="3083" max="3083" width="12.85546875" style="148" customWidth="1"/>
    <col min="3084" max="3084" width="13.140625" style="148" bestFit="1" customWidth="1"/>
    <col min="3085" max="3085" width="9.28515625" style="148" customWidth="1"/>
    <col min="3086" max="3086" width="13.140625" style="148" bestFit="1" customWidth="1"/>
    <col min="3087" max="3087" width="12.85546875" style="148" customWidth="1"/>
    <col min="3088" max="3088" width="12.7109375" style="148" customWidth="1"/>
    <col min="3089" max="3089" width="9.42578125" style="148" customWidth="1"/>
    <col min="3090" max="3090" width="10" style="148" customWidth="1"/>
    <col min="3091" max="3091" width="8.5703125" style="148" customWidth="1"/>
    <col min="3092" max="3328" width="8" style="148"/>
    <col min="3329" max="3329" width="23.42578125" style="148" customWidth="1"/>
    <col min="3330" max="3330" width="11.7109375" style="148" bestFit="1" customWidth="1"/>
    <col min="3331" max="3331" width="12" style="148" bestFit="1" customWidth="1"/>
    <col min="3332" max="3332" width="9.5703125" style="148" customWidth="1"/>
    <col min="3333" max="3334" width="11.7109375" style="148" bestFit="1" customWidth="1"/>
    <col min="3335" max="3335" width="12.28515625" style="148" customWidth="1"/>
    <col min="3336" max="3337" width="9.42578125" style="148" customWidth="1"/>
    <col min="3338" max="3338" width="9.28515625" style="148" customWidth="1"/>
    <col min="3339" max="3339" width="12.85546875" style="148" customWidth="1"/>
    <col min="3340" max="3340" width="13.140625" style="148" bestFit="1" customWidth="1"/>
    <col min="3341" max="3341" width="9.28515625" style="148" customWidth="1"/>
    <col min="3342" max="3342" width="13.140625" style="148" bestFit="1" customWidth="1"/>
    <col min="3343" max="3343" width="12.85546875" style="148" customWidth="1"/>
    <col min="3344" max="3344" width="12.7109375" style="148" customWidth="1"/>
    <col min="3345" max="3345" width="9.42578125" style="148" customWidth="1"/>
    <col min="3346" max="3346" width="10" style="148" customWidth="1"/>
    <col min="3347" max="3347" width="8.5703125" style="148" customWidth="1"/>
    <col min="3348" max="3584" width="8" style="148"/>
    <col min="3585" max="3585" width="23.42578125" style="148" customWidth="1"/>
    <col min="3586" max="3586" width="11.7109375" style="148" bestFit="1" customWidth="1"/>
    <col min="3587" max="3587" width="12" style="148" bestFit="1" customWidth="1"/>
    <col min="3588" max="3588" width="9.5703125" style="148" customWidth="1"/>
    <col min="3589" max="3590" width="11.7109375" style="148" bestFit="1" customWidth="1"/>
    <col min="3591" max="3591" width="12.28515625" style="148" customWidth="1"/>
    <col min="3592" max="3593" width="9.42578125" style="148" customWidth="1"/>
    <col min="3594" max="3594" width="9.28515625" style="148" customWidth="1"/>
    <col min="3595" max="3595" width="12.85546875" style="148" customWidth="1"/>
    <col min="3596" max="3596" width="13.140625" style="148" bestFit="1" customWidth="1"/>
    <col min="3597" max="3597" width="9.28515625" style="148" customWidth="1"/>
    <col min="3598" max="3598" width="13.140625" style="148" bestFit="1" customWidth="1"/>
    <col min="3599" max="3599" width="12.85546875" style="148" customWidth="1"/>
    <col min="3600" max="3600" width="12.7109375" style="148" customWidth="1"/>
    <col min="3601" max="3601" width="9.42578125" style="148" customWidth="1"/>
    <col min="3602" max="3602" width="10" style="148" customWidth="1"/>
    <col min="3603" max="3603" width="8.5703125" style="148" customWidth="1"/>
    <col min="3604" max="3840" width="8" style="148"/>
    <col min="3841" max="3841" width="23.42578125" style="148" customWidth="1"/>
    <col min="3842" max="3842" width="11.7109375" style="148" bestFit="1" customWidth="1"/>
    <col min="3843" max="3843" width="12" style="148" bestFit="1" customWidth="1"/>
    <col min="3844" max="3844" width="9.5703125" style="148" customWidth="1"/>
    <col min="3845" max="3846" width="11.7109375" style="148" bestFit="1" customWidth="1"/>
    <col min="3847" max="3847" width="12.28515625" style="148" customWidth="1"/>
    <col min="3848" max="3849" width="9.42578125" style="148" customWidth="1"/>
    <col min="3850" max="3850" width="9.28515625" style="148" customWidth="1"/>
    <col min="3851" max="3851" width="12.85546875" style="148" customWidth="1"/>
    <col min="3852" max="3852" width="13.140625" style="148" bestFit="1" customWidth="1"/>
    <col min="3853" max="3853" width="9.28515625" style="148" customWidth="1"/>
    <col min="3854" max="3854" width="13.140625" style="148" bestFit="1" customWidth="1"/>
    <col min="3855" max="3855" width="12.85546875" style="148" customWidth="1"/>
    <col min="3856" max="3856" width="12.7109375" style="148" customWidth="1"/>
    <col min="3857" max="3857" width="9.42578125" style="148" customWidth="1"/>
    <col min="3858" max="3858" width="10" style="148" customWidth="1"/>
    <col min="3859" max="3859" width="8.5703125" style="148" customWidth="1"/>
    <col min="3860" max="4096" width="8" style="148"/>
    <col min="4097" max="4097" width="23.42578125" style="148" customWidth="1"/>
    <col min="4098" max="4098" width="11.7109375" style="148" bestFit="1" customWidth="1"/>
    <col min="4099" max="4099" width="12" style="148" bestFit="1" customWidth="1"/>
    <col min="4100" max="4100" width="9.5703125" style="148" customWidth="1"/>
    <col min="4101" max="4102" width="11.7109375" style="148" bestFit="1" customWidth="1"/>
    <col min="4103" max="4103" width="12.28515625" style="148" customWidth="1"/>
    <col min="4104" max="4105" width="9.42578125" style="148" customWidth="1"/>
    <col min="4106" max="4106" width="9.28515625" style="148" customWidth="1"/>
    <col min="4107" max="4107" width="12.85546875" style="148" customWidth="1"/>
    <col min="4108" max="4108" width="13.140625" style="148" bestFit="1" customWidth="1"/>
    <col min="4109" max="4109" width="9.28515625" style="148" customWidth="1"/>
    <col min="4110" max="4110" width="13.140625" style="148" bestFit="1" customWidth="1"/>
    <col min="4111" max="4111" width="12.85546875" style="148" customWidth="1"/>
    <col min="4112" max="4112" width="12.7109375" style="148" customWidth="1"/>
    <col min="4113" max="4113" width="9.42578125" style="148" customWidth="1"/>
    <col min="4114" max="4114" width="10" style="148" customWidth="1"/>
    <col min="4115" max="4115" width="8.5703125" style="148" customWidth="1"/>
    <col min="4116" max="4352" width="8" style="148"/>
    <col min="4353" max="4353" width="23.42578125" style="148" customWidth="1"/>
    <col min="4354" max="4354" width="11.7109375" style="148" bestFit="1" customWidth="1"/>
    <col min="4355" max="4355" width="12" style="148" bestFit="1" customWidth="1"/>
    <col min="4356" max="4356" width="9.5703125" style="148" customWidth="1"/>
    <col min="4357" max="4358" width="11.7109375" style="148" bestFit="1" customWidth="1"/>
    <col min="4359" max="4359" width="12.28515625" style="148" customWidth="1"/>
    <col min="4360" max="4361" width="9.42578125" style="148" customWidth="1"/>
    <col min="4362" max="4362" width="9.28515625" style="148" customWidth="1"/>
    <col min="4363" max="4363" width="12.85546875" style="148" customWidth="1"/>
    <col min="4364" max="4364" width="13.140625" style="148" bestFit="1" customWidth="1"/>
    <col min="4365" max="4365" width="9.28515625" style="148" customWidth="1"/>
    <col min="4366" max="4366" width="13.140625" style="148" bestFit="1" customWidth="1"/>
    <col min="4367" max="4367" width="12.85546875" style="148" customWidth="1"/>
    <col min="4368" max="4368" width="12.7109375" style="148" customWidth="1"/>
    <col min="4369" max="4369" width="9.42578125" style="148" customWidth="1"/>
    <col min="4370" max="4370" width="10" style="148" customWidth="1"/>
    <col min="4371" max="4371" width="8.5703125" style="148" customWidth="1"/>
    <col min="4372" max="4608" width="8" style="148"/>
    <col min="4609" max="4609" width="23.42578125" style="148" customWidth="1"/>
    <col min="4610" max="4610" width="11.7109375" style="148" bestFit="1" customWidth="1"/>
    <col min="4611" max="4611" width="12" style="148" bestFit="1" customWidth="1"/>
    <col min="4612" max="4612" width="9.5703125" style="148" customWidth="1"/>
    <col min="4613" max="4614" width="11.7109375" style="148" bestFit="1" customWidth="1"/>
    <col min="4615" max="4615" width="12.28515625" style="148" customWidth="1"/>
    <col min="4616" max="4617" width="9.42578125" style="148" customWidth="1"/>
    <col min="4618" max="4618" width="9.28515625" style="148" customWidth="1"/>
    <col min="4619" max="4619" width="12.85546875" style="148" customWidth="1"/>
    <col min="4620" max="4620" width="13.140625" style="148" bestFit="1" customWidth="1"/>
    <col min="4621" max="4621" width="9.28515625" style="148" customWidth="1"/>
    <col min="4622" max="4622" width="13.140625" style="148" bestFit="1" customWidth="1"/>
    <col min="4623" max="4623" width="12.85546875" style="148" customWidth="1"/>
    <col min="4624" max="4624" width="12.7109375" style="148" customWidth="1"/>
    <col min="4625" max="4625" width="9.42578125" style="148" customWidth="1"/>
    <col min="4626" max="4626" width="10" style="148" customWidth="1"/>
    <col min="4627" max="4627" width="8.5703125" style="148" customWidth="1"/>
    <col min="4628" max="4864" width="8" style="148"/>
    <col min="4865" max="4865" width="23.42578125" style="148" customWidth="1"/>
    <col min="4866" max="4866" width="11.7109375" style="148" bestFit="1" customWidth="1"/>
    <col min="4867" max="4867" width="12" style="148" bestFit="1" customWidth="1"/>
    <col min="4868" max="4868" width="9.5703125" style="148" customWidth="1"/>
    <col min="4869" max="4870" width="11.7109375" style="148" bestFit="1" customWidth="1"/>
    <col min="4871" max="4871" width="12.28515625" style="148" customWidth="1"/>
    <col min="4872" max="4873" width="9.42578125" style="148" customWidth="1"/>
    <col min="4874" max="4874" width="9.28515625" style="148" customWidth="1"/>
    <col min="4875" max="4875" width="12.85546875" style="148" customWidth="1"/>
    <col min="4876" max="4876" width="13.140625" style="148" bestFit="1" customWidth="1"/>
    <col min="4877" max="4877" width="9.28515625" style="148" customWidth="1"/>
    <col min="4878" max="4878" width="13.140625" style="148" bestFit="1" customWidth="1"/>
    <col min="4879" max="4879" width="12.85546875" style="148" customWidth="1"/>
    <col min="4880" max="4880" width="12.7109375" style="148" customWidth="1"/>
    <col min="4881" max="4881" width="9.42578125" style="148" customWidth="1"/>
    <col min="4882" max="4882" width="10" style="148" customWidth="1"/>
    <col min="4883" max="4883" width="8.5703125" style="148" customWidth="1"/>
    <col min="4884" max="5120" width="8" style="148"/>
    <col min="5121" max="5121" width="23.42578125" style="148" customWidth="1"/>
    <col min="5122" max="5122" width="11.7109375" style="148" bestFit="1" customWidth="1"/>
    <col min="5123" max="5123" width="12" style="148" bestFit="1" customWidth="1"/>
    <col min="5124" max="5124" width="9.5703125" style="148" customWidth="1"/>
    <col min="5125" max="5126" width="11.7109375" style="148" bestFit="1" customWidth="1"/>
    <col min="5127" max="5127" width="12.28515625" style="148" customWidth="1"/>
    <col min="5128" max="5129" width="9.42578125" style="148" customWidth="1"/>
    <col min="5130" max="5130" width="9.28515625" style="148" customWidth="1"/>
    <col min="5131" max="5131" width="12.85546875" style="148" customWidth="1"/>
    <col min="5132" max="5132" width="13.140625" style="148" bestFit="1" customWidth="1"/>
    <col min="5133" max="5133" width="9.28515625" style="148" customWidth="1"/>
    <col min="5134" max="5134" width="13.140625" style="148" bestFit="1" customWidth="1"/>
    <col min="5135" max="5135" width="12.85546875" style="148" customWidth="1"/>
    <col min="5136" max="5136" width="12.7109375" style="148" customWidth="1"/>
    <col min="5137" max="5137" width="9.42578125" style="148" customWidth="1"/>
    <col min="5138" max="5138" width="10" style="148" customWidth="1"/>
    <col min="5139" max="5139" width="8.5703125" style="148" customWidth="1"/>
    <col min="5140" max="5376" width="8" style="148"/>
    <col min="5377" max="5377" width="23.42578125" style="148" customWidth="1"/>
    <col min="5378" max="5378" width="11.7109375" style="148" bestFit="1" customWidth="1"/>
    <col min="5379" max="5379" width="12" style="148" bestFit="1" customWidth="1"/>
    <col min="5380" max="5380" width="9.5703125" style="148" customWidth="1"/>
    <col min="5381" max="5382" width="11.7109375" style="148" bestFit="1" customWidth="1"/>
    <col min="5383" max="5383" width="12.28515625" style="148" customWidth="1"/>
    <col min="5384" max="5385" width="9.42578125" style="148" customWidth="1"/>
    <col min="5386" max="5386" width="9.28515625" style="148" customWidth="1"/>
    <col min="5387" max="5387" width="12.85546875" style="148" customWidth="1"/>
    <col min="5388" max="5388" width="13.140625" style="148" bestFit="1" customWidth="1"/>
    <col min="5389" max="5389" width="9.28515625" style="148" customWidth="1"/>
    <col min="5390" max="5390" width="13.140625" style="148" bestFit="1" customWidth="1"/>
    <col min="5391" max="5391" width="12.85546875" style="148" customWidth="1"/>
    <col min="5392" max="5392" width="12.7109375" style="148" customWidth="1"/>
    <col min="5393" max="5393" width="9.42578125" style="148" customWidth="1"/>
    <col min="5394" max="5394" width="10" style="148" customWidth="1"/>
    <col min="5395" max="5395" width="8.5703125" style="148" customWidth="1"/>
    <col min="5396" max="5632" width="8" style="148"/>
    <col min="5633" max="5633" width="23.42578125" style="148" customWidth="1"/>
    <col min="5634" max="5634" width="11.7109375" style="148" bestFit="1" customWidth="1"/>
    <col min="5635" max="5635" width="12" style="148" bestFit="1" customWidth="1"/>
    <col min="5636" max="5636" width="9.5703125" style="148" customWidth="1"/>
    <col min="5637" max="5638" width="11.7109375" style="148" bestFit="1" customWidth="1"/>
    <col min="5639" max="5639" width="12.28515625" style="148" customWidth="1"/>
    <col min="5640" max="5641" width="9.42578125" style="148" customWidth="1"/>
    <col min="5642" max="5642" width="9.28515625" style="148" customWidth="1"/>
    <col min="5643" max="5643" width="12.85546875" style="148" customWidth="1"/>
    <col min="5644" max="5644" width="13.140625" style="148" bestFit="1" customWidth="1"/>
    <col min="5645" max="5645" width="9.28515625" style="148" customWidth="1"/>
    <col min="5646" max="5646" width="13.140625" style="148" bestFit="1" customWidth="1"/>
    <col min="5647" max="5647" width="12.85546875" style="148" customWidth="1"/>
    <col min="5648" max="5648" width="12.7109375" style="148" customWidth="1"/>
    <col min="5649" max="5649" width="9.42578125" style="148" customWidth="1"/>
    <col min="5650" max="5650" width="10" style="148" customWidth="1"/>
    <col min="5651" max="5651" width="8.5703125" style="148" customWidth="1"/>
    <col min="5652" max="5888" width="8" style="148"/>
    <col min="5889" max="5889" width="23.42578125" style="148" customWidth="1"/>
    <col min="5890" max="5890" width="11.7109375" style="148" bestFit="1" customWidth="1"/>
    <col min="5891" max="5891" width="12" style="148" bestFit="1" customWidth="1"/>
    <col min="5892" max="5892" width="9.5703125" style="148" customWidth="1"/>
    <col min="5893" max="5894" width="11.7109375" style="148" bestFit="1" customWidth="1"/>
    <col min="5895" max="5895" width="12.28515625" style="148" customWidth="1"/>
    <col min="5896" max="5897" width="9.42578125" style="148" customWidth="1"/>
    <col min="5898" max="5898" width="9.28515625" style="148" customWidth="1"/>
    <col min="5899" max="5899" width="12.85546875" style="148" customWidth="1"/>
    <col min="5900" max="5900" width="13.140625" style="148" bestFit="1" customWidth="1"/>
    <col min="5901" max="5901" width="9.28515625" style="148" customWidth="1"/>
    <col min="5902" max="5902" width="13.140625" style="148" bestFit="1" customWidth="1"/>
    <col min="5903" max="5903" width="12.85546875" style="148" customWidth="1"/>
    <col min="5904" max="5904" width="12.7109375" style="148" customWidth="1"/>
    <col min="5905" max="5905" width="9.42578125" style="148" customWidth="1"/>
    <col min="5906" max="5906" width="10" style="148" customWidth="1"/>
    <col min="5907" max="5907" width="8.5703125" style="148" customWidth="1"/>
    <col min="5908" max="6144" width="8" style="148"/>
    <col min="6145" max="6145" width="23.42578125" style="148" customWidth="1"/>
    <col min="6146" max="6146" width="11.7109375" style="148" bestFit="1" customWidth="1"/>
    <col min="6147" max="6147" width="12" style="148" bestFit="1" customWidth="1"/>
    <col min="6148" max="6148" width="9.5703125" style="148" customWidth="1"/>
    <col min="6149" max="6150" width="11.7109375" style="148" bestFit="1" customWidth="1"/>
    <col min="6151" max="6151" width="12.28515625" style="148" customWidth="1"/>
    <col min="6152" max="6153" width="9.42578125" style="148" customWidth="1"/>
    <col min="6154" max="6154" width="9.28515625" style="148" customWidth="1"/>
    <col min="6155" max="6155" width="12.85546875" style="148" customWidth="1"/>
    <col min="6156" max="6156" width="13.140625" style="148" bestFit="1" customWidth="1"/>
    <col min="6157" max="6157" width="9.28515625" style="148" customWidth="1"/>
    <col min="6158" max="6158" width="13.140625" style="148" bestFit="1" customWidth="1"/>
    <col min="6159" max="6159" width="12.85546875" style="148" customWidth="1"/>
    <col min="6160" max="6160" width="12.7109375" style="148" customWidth="1"/>
    <col min="6161" max="6161" width="9.42578125" style="148" customWidth="1"/>
    <col min="6162" max="6162" width="10" style="148" customWidth="1"/>
    <col min="6163" max="6163" width="8.5703125" style="148" customWidth="1"/>
    <col min="6164" max="6400" width="8" style="148"/>
    <col min="6401" max="6401" width="23.42578125" style="148" customWidth="1"/>
    <col min="6402" max="6402" width="11.7109375" style="148" bestFit="1" customWidth="1"/>
    <col min="6403" max="6403" width="12" style="148" bestFit="1" customWidth="1"/>
    <col min="6404" max="6404" width="9.5703125" style="148" customWidth="1"/>
    <col min="6405" max="6406" width="11.7109375" style="148" bestFit="1" customWidth="1"/>
    <col min="6407" max="6407" width="12.28515625" style="148" customWidth="1"/>
    <col min="6408" max="6409" width="9.42578125" style="148" customWidth="1"/>
    <col min="6410" max="6410" width="9.28515625" style="148" customWidth="1"/>
    <col min="6411" max="6411" width="12.85546875" style="148" customWidth="1"/>
    <col min="6412" max="6412" width="13.140625" style="148" bestFit="1" customWidth="1"/>
    <col min="6413" max="6413" width="9.28515625" style="148" customWidth="1"/>
    <col min="6414" max="6414" width="13.140625" style="148" bestFit="1" customWidth="1"/>
    <col min="6415" max="6415" width="12.85546875" style="148" customWidth="1"/>
    <col min="6416" max="6416" width="12.7109375" style="148" customWidth="1"/>
    <col min="6417" max="6417" width="9.42578125" style="148" customWidth="1"/>
    <col min="6418" max="6418" width="10" style="148" customWidth="1"/>
    <col min="6419" max="6419" width="8.5703125" style="148" customWidth="1"/>
    <col min="6420" max="6656" width="8" style="148"/>
    <col min="6657" max="6657" width="23.42578125" style="148" customWidth="1"/>
    <col min="6658" max="6658" width="11.7109375" style="148" bestFit="1" customWidth="1"/>
    <col min="6659" max="6659" width="12" style="148" bestFit="1" customWidth="1"/>
    <col min="6660" max="6660" width="9.5703125" style="148" customWidth="1"/>
    <col min="6661" max="6662" width="11.7109375" style="148" bestFit="1" customWidth="1"/>
    <col min="6663" max="6663" width="12.28515625" style="148" customWidth="1"/>
    <col min="6664" max="6665" width="9.42578125" style="148" customWidth="1"/>
    <col min="6666" max="6666" width="9.28515625" style="148" customWidth="1"/>
    <col min="6667" max="6667" width="12.85546875" style="148" customWidth="1"/>
    <col min="6668" max="6668" width="13.140625" style="148" bestFit="1" customWidth="1"/>
    <col min="6669" max="6669" width="9.28515625" style="148" customWidth="1"/>
    <col min="6670" max="6670" width="13.140625" style="148" bestFit="1" customWidth="1"/>
    <col min="6671" max="6671" width="12.85546875" style="148" customWidth="1"/>
    <col min="6672" max="6672" width="12.7109375" style="148" customWidth="1"/>
    <col min="6673" max="6673" width="9.42578125" style="148" customWidth="1"/>
    <col min="6674" max="6674" width="10" style="148" customWidth="1"/>
    <col min="6675" max="6675" width="8.5703125" style="148" customWidth="1"/>
    <col min="6676" max="6912" width="8" style="148"/>
    <col min="6913" max="6913" width="23.42578125" style="148" customWidth="1"/>
    <col min="6914" max="6914" width="11.7109375" style="148" bestFit="1" customWidth="1"/>
    <col min="6915" max="6915" width="12" style="148" bestFit="1" customWidth="1"/>
    <col min="6916" max="6916" width="9.5703125" style="148" customWidth="1"/>
    <col min="6917" max="6918" width="11.7109375" style="148" bestFit="1" customWidth="1"/>
    <col min="6919" max="6919" width="12.28515625" style="148" customWidth="1"/>
    <col min="6920" max="6921" width="9.42578125" style="148" customWidth="1"/>
    <col min="6922" max="6922" width="9.28515625" style="148" customWidth="1"/>
    <col min="6923" max="6923" width="12.85546875" style="148" customWidth="1"/>
    <col min="6924" max="6924" width="13.140625" style="148" bestFit="1" customWidth="1"/>
    <col min="6925" max="6925" width="9.28515625" style="148" customWidth="1"/>
    <col min="6926" max="6926" width="13.140625" style="148" bestFit="1" customWidth="1"/>
    <col min="6927" max="6927" width="12.85546875" style="148" customWidth="1"/>
    <col min="6928" max="6928" width="12.7109375" style="148" customWidth="1"/>
    <col min="6929" max="6929" width="9.42578125" style="148" customWidth="1"/>
    <col min="6930" max="6930" width="10" style="148" customWidth="1"/>
    <col min="6931" max="6931" width="8.5703125" style="148" customWidth="1"/>
    <col min="6932" max="7168" width="8" style="148"/>
    <col min="7169" max="7169" width="23.42578125" style="148" customWidth="1"/>
    <col min="7170" max="7170" width="11.7109375" style="148" bestFit="1" customWidth="1"/>
    <col min="7171" max="7171" width="12" style="148" bestFit="1" customWidth="1"/>
    <col min="7172" max="7172" width="9.5703125" style="148" customWidth="1"/>
    <col min="7173" max="7174" width="11.7109375" style="148" bestFit="1" customWidth="1"/>
    <col min="7175" max="7175" width="12.28515625" style="148" customWidth="1"/>
    <col min="7176" max="7177" width="9.42578125" style="148" customWidth="1"/>
    <col min="7178" max="7178" width="9.28515625" style="148" customWidth="1"/>
    <col min="7179" max="7179" width="12.85546875" style="148" customWidth="1"/>
    <col min="7180" max="7180" width="13.140625" style="148" bestFit="1" customWidth="1"/>
    <col min="7181" max="7181" width="9.28515625" style="148" customWidth="1"/>
    <col min="7182" max="7182" width="13.140625" style="148" bestFit="1" customWidth="1"/>
    <col min="7183" max="7183" width="12.85546875" style="148" customWidth="1"/>
    <col min="7184" max="7184" width="12.7109375" style="148" customWidth="1"/>
    <col min="7185" max="7185" width="9.42578125" style="148" customWidth="1"/>
    <col min="7186" max="7186" width="10" style="148" customWidth="1"/>
    <col min="7187" max="7187" width="8.5703125" style="148" customWidth="1"/>
    <col min="7188" max="7424" width="8" style="148"/>
    <col min="7425" max="7425" width="23.42578125" style="148" customWidth="1"/>
    <col min="7426" max="7426" width="11.7109375" style="148" bestFit="1" customWidth="1"/>
    <col min="7427" max="7427" width="12" style="148" bestFit="1" customWidth="1"/>
    <col min="7428" max="7428" width="9.5703125" style="148" customWidth="1"/>
    <col min="7429" max="7430" width="11.7109375" style="148" bestFit="1" customWidth="1"/>
    <col min="7431" max="7431" width="12.28515625" style="148" customWidth="1"/>
    <col min="7432" max="7433" width="9.42578125" style="148" customWidth="1"/>
    <col min="7434" max="7434" width="9.28515625" style="148" customWidth="1"/>
    <col min="7435" max="7435" width="12.85546875" style="148" customWidth="1"/>
    <col min="7436" max="7436" width="13.140625" style="148" bestFit="1" customWidth="1"/>
    <col min="7437" max="7437" width="9.28515625" style="148" customWidth="1"/>
    <col min="7438" max="7438" width="13.140625" style="148" bestFit="1" customWidth="1"/>
    <col min="7439" max="7439" width="12.85546875" style="148" customWidth="1"/>
    <col min="7440" max="7440" width="12.7109375" style="148" customWidth="1"/>
    <col min="7441" max="7441" width="9.42578125" style="148" customWidth="1"/>
    <col min="7442" max="7442" width="10" style="148" customWidth="1"/>
    <col min="7443" max="7443" width="8.5703125" style="148" customWidth="1"/>
    <col min="7444" max="7680" width="8" style="148"/>
    <col min="7681" max="7681" width="23.42578125" style="148" customWidth="1"/>
    <col min="7682" max="7682" width="11.7109375" style="148" bestFit="1" customWidth="1"/>
    <col min="7683" max="7683" width="12" style="148" bestFit="1" customWidth="1"/>
    <col min="7684" max="7684" width="9.5703125" style="148" customWidth="1"/>
    <col min="7685" max="7686" width="11.7109375" style="148" bestFit="1" customWidth="1"/>
    <col min="7687" max="7687" width="12.28515625" style="148" customWidth="1"/>
    <col min="7688" max="7689" width="9.42578125" style="148" customWidth="1"/>
    <col min="7690" max="7690" width="9.28515625" style="148" customWidth="1"/>
    <col min="7691" max="7691" width="12.85546875" style="148" customWidth="1"/>
    <col min="7692" max="7692" width="13.140625" style="148" bestFit="1" customWidth="1"/>
    <col min="7693" max="7693" width="9.28515625" style="148" customWidth="1"/>
    <col min="7694" max="7694" width="13.140625" style="148" bestFit="1" customWidth="1"/>
    <col min="7695" max="7695" width="12.85546875" style="148" customWidth="1"/>
    <col min="7696" max="7696" width="12.7109375" style="148" customWidth="1"/>
    <col min="7697" max="7697" width="9.42578125" style="148" customWidth="1"/>
    <col min="7698" max="7698" width="10" style="148" customWidth="1"/>
    <col min="7699" max="7699" width="8.5703125" style="148" customWidth="1"/>
    <col min="7700" max="7936" width="8" style="148"/>
    <col min="7937" max="7937" width="23.42578125" style="148" customWidth="1"/>
    <col min="7938" max="7938" width="11.7109375" style="148" bestFit="1" customWidth="1"/>
    <col min="7939" max="7939" width="12" style="148" bestFit="1" customWidth="1"/>
    <col min="7940" max="7940" width="9.5703125" style="148" customWidth="1"/>
    <col min="7941" max="7942" width="11.7109375" style="148" bestFit="1" customWidth="1"/>
    <col min="7943" max="7943" width="12.28515625" style="148" customWidth="1"/>
    <col min="7944" max="7945" width="9.42578125" style="148" customWidth="1"/>
    <col min="7946" max="7946" width="9.28515625" style="148" customWidth="1"/>
    <col min="7947" max="7947" width="12.85546875" style="148" customWidth="1"/>
    <col min="7948" max="7948" width="13.140625" style="148" bestFit="1" customWidth="1"/>
    <col min="7949" max="7949" width="9.28515625" style="148" customWidth="1"/>
    <col min="7950" max="7950" width="13.140625" style="148" bestFit="1" customWidth="1"/>
    <col min="7951" max="7951" width="12.85546875" style="148" customWidth="1"/>
    <col min="7952" max="7952" width="12.7109375" style="148" customWidth="1"/>
    <col min="7953" max="7953" width="9.42578125" style="148" customWidth="1"/>
    <col min="7954" max="7954" width="10" style="148" customWidth="1"/>
    <col min="7955" max="7955" width="8.5703125" style="148" customWidth="1"/>
    <col min="7956" max="8192" width="8" style="148"/>
    <col min="8193" max="8193" width="23.42578125" style="148" customWidth="1"/>
    <col min="8194" max="8194" width="11.7109375" style="148" bestFit="1" customWidth="1"/>
    <col min="8195" max="8195" width="12" style="148" bestFit="1" customWidth="1"/>
    <col min="8196" max="8196" width="9.5703125" style="148" customWidth="1"/>
    <col min="8197" max="8198" width="11.7109375" style="148" bestFit="1" customWidth="1"/>
    <col min="8199" max="8199" width="12.28515625" style="148" customWidth="1"/>
    <col min="8200" max="8201" width="9.42578125" style="148" customWidth="1"/>
    <col min="8202" max="8202" width="9.28515625" style="148" customWidth="1"/>
    <col min="8203" max="8203" width="12.85546875" style="148" customWidth="1"/>
    <col min="8204" max="8204" width="13.140625" style="148" bestFit="1" customWidth="1"/>
    <col min="8205" max="8205" width="9.28515625" style="148" customWidth="1"/>
    <col min="8206" max="8206" width="13.140625" style="148" bestFit="1" customWidth="1"/>
    <col min="8207" max="8207" width="12.85546875" style="148" customWidth="1"/>
    <col min="8208" max="8208" width="12.7109375" style="148" customWidth="1"/>
    <col min="8209" max="8209" width="9.42578125" style="148" customWidth="1"/>
    <col min="8210" max="8210" width="10" style="148" customWidth="1"/>
    <col min="8211" max="8211" width="8.5703125" style="148" customWidth="1"/>
    <col min="8212" max="8448" width="8" style="148"/>
    <col min="8449" max="8449" width="23.42578125" style="148" customWidth="1"/>
    <col min="8450" max="8450" width="11.7109375" style="148" bestFit="1" customWidth="1"/>
    <col min="8451" max="8451" width="12" style="148" bestFit="1" customWidth="1"/>
    <col min="8452" max="8452" width="9.5703125" style="148" customWidth="1"/>
    <col min="8453" max="8454" width="11.7109375" style="148" bestFit="1" customWidth="1"/>
    <col min="8455" max="8455" width="12.28515625" style="148" customWidth="1"/>
    <col min="8456" max="8457" width="9.42578125" style="148" customWidth="1"/>
    <col min="8458" max="8458" width="9.28515625" style="148" customWidth="1"/>
    <col min="8459" max="8459" width="12.85546875" style="148" customWidth="1"/>
    <col min="8460" max="8460" width="13.140625" style="148" bestFit="1" customWidth="1"/>
    <col min="8461" max="8461" width="9.28515625" style="148" customWidth="1"/>
    <col min="8462" max="8462" width="13.140625" style="148" bestFit="1" customWidth="1"/>
    <col min="8463" max="8463" width="12.85546875" style="148" customWidth="1"/>
    <col min="8464" max="8464" width="12.7109375" style="148" customWidth="1"/>
    <col min="8465" max="8465" width="9.42578125" style="148" customWidth="1"/>
    <col min="8466" max="8466" width="10" style="148" customWidth="1"/>
    <col min="8467" max="8467" width="8.5703125" style="148" customWidth="1"/>
    <col min="8468" max="8704" width="8" style="148"/>
    <col min="8705" max="8705" width="23.42578125" style="148" customWidth="1"/>
    <col min="8706" max="8706" width="11.7109375" style="148" bestFit="1" customWidth="1"/>
    <col min="8707" max="8707" width="12" style="148" bestFit="1" customWidth="1"/>
    <col min="8708" max="8708" width="9.5703125" style="148" customWidth="1"/>
    <col min="8709" max="8710" width="11.7109375" style="148" bestFit="1" customWidth="1"/>
    <col min="8711" max="8711" width="12.28515625" style="148" customWidth="1"/>
    <col min="8712" max="8713" width="9.42578125" style="148" customWidth="1"/>
    <col min="8714" max="8714" width="9.28515625" style="148" customWidth="1"/>
    <col min="8715" max="8715" width="12.85546875" style="148" customWidth="1"/>
    <col min="8716" max="8716" width="13.140625" style="148" bestFit="1" customWidth="1"/>
    <col min="8717" max="8717" width="9.28515625" style="148" customWidth="1"/>
    <col min="8718" max="8718" width="13.140625" style="148" bestFit="1" customWidth="1"/>
    <col min="8719" max="8719" width="12.85546875" style="148" customWidth="1"/>
    <col min="8720" max="8720" width="12.7109375" style="148" customWidth="1"/>
    <col min="8721" max="8721" width="9.42578125" style="148" customWidth="1"/>
    <col min="8722" max="8722" width="10" style="148" customWidth="1"/>
    <col min="8723" max="8723" width="8.5703125" style="148" customWidth="1"/>
    <col min="8724" max="8960" width="8" style="148"/>
    <col min="8961" max="8961" width="23.42578125" style="148" customWidth="1"/>
    <col min="8962" max="8962" width="11.7109375" style="148" bestFit="1" customWidth="1"/>
    <col min="8963" max="8963" width="12" style="148" bestFit="1" customWidth="1"/>
    <col min="8964" max="8964" width="9.5703125" style="148" customWidth="1"/>
    <col min="8965" max="8966" width="11.7109375" style="148" bestFit="1" customWidth="1"/>
    <col min="8967" max="8967" width="12.28515625" style="148" customWidth="1"/>
    <col min="8968" max="8969" width="9.42578125" style="148" customWidth="1"/>
    <col min="8970" max="8970" width="9.28515625" style="148" customWidth="1"/>
    <col min="8971" max="8971" width="12.85546875" style="148" customWidth="1"/>
    <col min="8972" max="8972" width="13.140625" style="148" bestFit="1" customWidth="1"/>
    <col min="8973" max="8973" width="9.28515625" style="148" customWidth="1"/>
    <col min="8974" max="8974" width="13.140625" style="148" bestFit="1" customWidth="1"/>
    <col min="8975" max="8975" width="12.85546875" style="148" customWidth="1"/>
    <col min="8976" max="8976" width="12.7109375" style="148" customWidth="1"/>
    <col min="8977" max="8977" width="9.42578125" style="148" customWidth="1"/>
    <col min="8978" max="8978" width="10" style="148" customWidth="1"/>
    <col min="8979" max="8979" width="8.5703125" style="148" customWidth="1"/>
    <col min="8980" max="9216" width="8" style="148"/>
    <col min="9217" max="9217" width="23.42578125" style="148" customWidth="1"/>
    <col min="9218" max="9218" width="11.7109375" style="148" bestFit="1" customWidth="1"/>
    <col min="9219" max="9219" width="12" style="148" bestFit="1" customWidth="1"/>
    <col min="9220" max="9220" width="9.5703125" style="148" customWidth="1"/>
    <col min="9221" max="9222" width="11.7109375" style="148" bestFit="1" customWidth="1"/>
    <col min="9223" max="9223" width="12.28515625" style="148" customWidth="1"/>
    <col min="9224" max="9225" width="9.42578125" style="148" customWidth="1"/>
    <col min="9226" max="9226" width="9.28515625" style="148" customWidth="1"/>
    <col min="9227" max="9227" width="12.85546875" style="148" customWidth="1"/>
    <col min="9228" max="9228" width="13.140625" style="148" bestFit="1" customWidth="1"/>
    <col min="9229" max="9229" width="9.28515625" style="148" customWidth="1"/>
    <col min="9230" max="9230" width="13.140625" style="148" bestFit="1" customWidth="1"/>
    <col min="9231" max="9231" width="12.85546875" style="148" customWidth="1"/>
    <col min="9232" max="9232" width="12.7109375" style="148" customWidth="1"/>
    <col min="9233" max="9233" width="9.42578125" style="148" customWidth="1"/>
    <col min="9234" max="9234" width="10" style="148" customWidth="1"/>
    <col min="9235" max="9235" width="8.5703125" style="148" customWidth="1"/>
    <col min="9236" max="9472" width="8" style="148"/>
    <col min="9473" max="9473" width="23.42578125" style="148" customWidth="1"/>
    <col min="9474" max="9474" width="11.7109375" style="148" bestFit="1" customWidth="1"/>
    <col min="9475" max="9475" width="12" style="148" bestFit="1" customWidth="1"/>
    <col min="9476" max="9476" width="9.5703125" style="148" customWidth="1"/>
    <col min="9477" max="9478" width="11.7109375" style="148" bestFit="1" customWidth="1"/>
    <col min="9479" max="9479" width="12.28515625" style="148" customWidth="1"/>
    <col min="9480" max="9481" width="9.42578125" style="148" customWidth="1"/>
    <col min="9482" max="9482" width="9.28515625" style="148" customWidth="1"/>
    <col min="9483" max="9483" width="12.85546875" style="148" customWidth="1"/>
    <col min="9484" max="9484" width="13.140625" style="148" bestFit="1" customWidth="1"/>
    <col min="9485" max="9485" width="9.28515625" style="148" customWidth="1"/>
    <col min="9486" max="9486" width="13.140625" style="148" bestFit="1" customWidth="1"/>
    <col min="9487" max="9487" width="12.85546875" style="148" customWidth="1"/>
    <col min="9488" max="9488" width="12.7109375" style="148" customWidth="1"/>
    <col min="9489" max="9489" width="9.42578125" style="148" customWidth="1"/>
    <col min="9490" max="9490" width="10" style="148" customWidth="1"/>
    <col min="9491" max="9491" width="8.5703125" style="148" customWidth="1"/>
    <col min="9492" max="9728" width="8" style="148"/>
    <col min="9729" max="9729" width="23.42578125" style="148" customWidth="1"/>
    <col min="9730" max="9730" width="11.7109375" style="148" bestFit="1" customWidth="1"/>
    <col min="9731" max="9731" width="12" style="148" bestFit="1" customWidth="1"/>
    <col min="9732" max="9732" width="9.5703125" style="148" customWidth="1"/>
    <col min="9733" max="9734" width="11.7109375" style="148" bestFit="1" customWidth="1"/>
    <col min="9735" max="9735" width="12.28515625" style="148" customWidth="1"/>
    <col min="9736" max="9737" width="9.42578125" style="148" customWidth="1"/>
    <col min="9738" max="9738" width="9.28515625" style="148" customWidth="1"/>
    <col min="9739" max="9739" width="12.85546875" style="148" customWidth="1"/>
    <col min="9740" max="9740" width="13.140625" style="148" bestFit="1" customWidth="1"/>
    <col min="9741" max="9741" width="9.28515625" style="148" customWidth="1"/>
    <col min="9742" max="9742" width="13.140625" style="148" bestFit="1" customWidth="1"/>
    <col min="9743" max="9743" width="12.85546875" style="148" customWidth="1"/>
    <col min="9744" max="9744" width="12.7109375" style="148" customWidth="1"/>
    <col min="9745" max="9745" width="9.42578125" style="148" customWidth="1"/>
    <col min="9746" max="9746" width="10" style="148" customWidth="1"/>
    <col min="9747" max="9747" width="8.5703125" style="148" customWidth="1"/>
    <col min="9748" max="9984" width="8" style="148"/>
    <col min="9985" max="9985" width="23.42578125" style="148" customWidth="1"/>
    <col min="9986" max="9986" width="11.7109375" style="148" bestFit="1" customWidth="1"/>
    <col min="9987" max="9987" width="12" style="148" bestFit="1" customWidth="1"/>
    <col min="9988" max="9988" width="9.5703125" style="148" customWidth="1"/>
    <col min="9989" max="9990" width="11.7109375" style="148" bestFit="1" customWidth="1"/>
    <col min="9991" max="9991" width="12.28515625" style="148" customWidth="1"/>
    <col min="9992" max="9993" width="9.42578125" style="148" customWidth="1"/>
    <col min="9994" max="9994" width="9.28515625" style="148" customWidth="1"/>
    <col min="9995" max="9995" width="12.85546875" style="148" customWidth="1"/>
    <col min="9996" max="9996" width="13.140625" style="148" bestFit="1" customWidth="1"/>
    <col min="9997" max="9997" width="9.28515625" style="148" customWidth="1"/>
    <col min="9998" max="9998" width="13.140625" style="148" bestFit="1" customWidth="1"/>
    <col min="9999" max="9999" width="12.85546875" style="148" customWidth="1"/>
    <col min="10000" max="10000" width="12.7109375" style="148" customWidth="1"/>
    <col min="10001" max="10001" width="9.42578125" style="148" customWidth="1"/>
    <col min="10002" max="10002" width="10" style="148" customWidth="1"/>
    <col min="10003" max="10003" width="8.5703125" style="148" customWidth="1"/>
    <col min="10004" max="10240" width="8" style="148"/>
    <col min="10241" max="10241" width="23.42578125" style="148" customWidth="1"/>
    <col min="10242" max="10242" width="11.7109375" style="148" bestFit="1" customWidth="1"/>
    <col min="10243" max="10243" width="12" style="148" bestFit="1" customWidth="1"/>
    <col min="10244" max="10244" width="9.5703125" style="148" customWidth="1"/>
    <col min="10245" max="10246" width="11.7109375" style="148" bestFit="1" customWidth="1"/>
    <col min="10247" max="10247" width="12.28515625" style="148" customWidth="1"/>
    <col min="10248" max="10249" width="9.42578125" style="148" customWidth="1"/>
    <col min="10250" max="10250" width="9.28515625" style="148" customWidth="1"/>
    <col min="10251" max="10251" width="12.85546875" style="148" customWidth="1"/>
    <col min="10252" max="10252" width="13.140625" style="148" bestFit="1" customWidth="1"/>
    <col min="10253" max="10253" width="9.28515625" style="148" customWidth="1"/>
    <col min="10254" max="10254" width="13.140625" style="148" bestFit="1" customWidth="1"/>
    <col min="10255" max="10255" width="12.85546875" style="148" customWidth="1"/>
    <col min="10256" max="10256" width="12.7109375" style="148" customWidth="1"/>
    <col min="10257" max="10257" width="9.42578125" style="148" customWidth="1"/>
    <col min="10258" max="10258" width="10" style="148" customWidth="1"/>
    <col min="10259" max="10259" width="8.5703125" style="148" customWidth="1"/>
    <col min="10260" max="10496" width="8" style="148"/>
    <col min="10497" max="10497" width="23.42578125" style="148" customWidth="1"/>
    <col min="10498" max="10498" width="11.7109375" style="148" bestFit="1" customWidth="1"/>
    <col min="10499" max="10499" width="12" style="148" bestFit="1" customWidth="1"/>
    <col min="10500" max="10500" width="9.5703125" style="148" customWidth="1"/>
    <col min="10501" max="10502" width="11.7109375" style="148" bestFit="1" customWidth="1"/>
    <col min="10503" max="10503" width="12.28515625" style="148" customWidth="1"/>
    <col min="10504" max="10505" width="9.42578125" style="148" customWidth="1"/>
    <col min="10506" max="10506" width="9.28515625" style="148" customWidth="1"/>
    <col min="10507" max="10507" width="12.85546875" style="148" customWidth="1"/>
    <col min="10508" max="10508" width="13.140625" style="148" bestFit="1" customWidth="1"/>
    <col min="10509" max="10509" width="9.28515625" style="148" customWidth="1"/>
    <col min="10510" max="10510" width="13.140625" style="148" bestFit="1" customWidth="1"/>
    <col min="10511" max="10511" width="12.85546875" style="148" customWidth="1"/>
    <col min="10512" max="10512" width="12.7109375" style="148" customWidth="1"/>
    <col min="10513" max="10513" width="9.42578125" style="148" customWidth="1"/>
    <col min="10514" max="10514" width="10" style="148" customWidth="1"/>
    <col min="10515" max="10515" width="8.5703125" style="148" customWidth="1"/>
    <col min="10516" max="10752" width="8" style="148"/>
    <col min="10753" max="10753" width="23.42578125" style="148" customWidth="1"/>
    <col min="10754" max="10754" width="11.7109375" style="148" bestFit="1" customWidth="1"/>
    <col min="10755" max="10755" width="12" style="148" bestFit="1" customWidth="1"/>
    <col min="10756" max="10756" width="9.5703125" style="148" customWidth="1"/>
    <col min="10757" max="10758" width="11.7109375" style="148" bestFit="1" customWidth="1"/>
    <col min="10759" max="10759" width="12.28515625" style="148" customWidth="1"/>
    <col min="10760" max="10761" width="9.42578125" style="148" customWidth="1"/>
    <col min="10762" max="10762" width="9.28515625" style="148" customWidth="1"/>
    <col min="10763" max="10763" width="12.85546875" style="148" customWidth="1"/>
    <col min="10764" max="10764" width="13.140625" style="148" bestFit="1" customWidth="1"/>
    <col min="10765" max="10765" width="9.28515625" style="148" customWidth="1"/>
    <col min="10766" max="10766" width="13.140625" style="148" bestFit="1" customWidth="1"/>
    <col min="10767" max="10767" width="12.85546875" style="148" customWidth="1"/>
    <col min="10768" max="10768" width="12.7109375" style="148" customWidth="1"/>
    <col min="10769" max="10769" width="9.42578125" style="148" customWidth="1"/>
    <col min="10770" max="10770" width="10" style="148" customWidth="1"/>
    <col min="10771" max="10771" width="8.5703125" style="148" customWidth="1"/>
    <col min="10772" max="11008" width="8" style="148"/>
    <col min="11009" max="11009" width="23.42578125" style="148" customWidth="1"/>
    <col min="11010" max="11010" width="11.7109375" style="148" bestFit="1" customWidth="1"/>
    <col min="11011" max="11011" width="12" style="148" bestFit="1" customWidth="1"/>
    <col min="11012" max="11012" width="9.5703125" style="148" customWidth="1"/>
    <col min="11013" max="11014" width="11.7109375" style="148" bestFit="1" customWidth="1"/>
    <col min="11015" max="11015" width="12.28515625" style="148" customWidth="1"/>
    <col min="11016" max="11017" width="9.42578125" style="148" customWidth="1"/>
    <col min="11018" max="11018" width="9.28515625" style="148" customWidth="1"/>
    <col min="11019" max="11019" width="12.85546875" style="148" customWidth="1"/>
    <col min="11020" max="11020" width="13.140625" style="148" bestFit="1" customWidth="1"/>
    <col min="11021" max="11021" width="9.28515625" style="148" customWidth="1"/>
    <col min="11022" max="11022" width="13.140625" style="148" bestFit="1" customWidth="1"/>
    <col min="11023" max="11023" width="12.85546875" style="148" customWidth="1"/>
    <col min="11024" max="11024" width="12.7109375" style="148" customWidth="1"/>
    <col min="11025" max="11025" width="9.42578125" style="148" customWidth="1"/>
    <col min="11026" max="11026" width="10" style="148" customWidth="1"/>
    <col min="11027" max="11027" width="8.5703125" style="148" customWidth="1"/>
    <col min="11028" max="11264" width="8" style="148"/>
    <col min="11265" max="11265" width="23.42578125" style="148" customWidth="1"/>
    <col min="11266" max="11266" width="11.7109375" style="148" bestFit="1" customWidth="1"/>
    <col min="11267" max="11267" width="12" style="148" bestFit="1" customWidth="1"/>
    <col min="11268" max="11268" width="9.5703125" style="148" customWidth="1"/>
    <col min="11269" max="11270" width="11.7109375" style="148" bestFit="1" customWidth="1"/>
    <col min="11271" max="11271" width="12.28515625" style="148" customWidth="1"/>
    <col min="11272" max="11273" width="9.42578125" style="148" customWidth="1"/>
    <col min="11274" max="11274" width="9.28515625" style="148" customWidth="1"/>
    <col min="11275" max="11275" width="12.85546875" style="148" customWidth="1"/>
    <col min="11276" max="11276" width="13.140625" style="148" bestFit="1" customWidth="1"/>
    <col min="11277" max="11277" width="9.28515625" style="148" customWidth="1"/>
    <col min="11278" max="11278" width="13.140625" style="148" bestFit="1" customWidth="1"/>
    <col min="11279" max="11279" width="12.85546875" style="148" customWidth="1"/>
    <col min="11280" max="11280" width="12.7109375" style="148" customWidth="1"/>
    <col min="11281" max="11281" width="9.42578125" style="148" customWidth="1"/>
    <col min="11282" max="11282" width="10" style="148" customWidth="1"/>
    <col min="11283" max="11283" width="8.5703125" style="148" customWidth="1"/>
    <col min="11284" max="11520" width="8" style="148"/>
    <col min="11521" max="11521" width="23.42578125" style="148" customWidth="1"/>
    <col min="11522" max="11522" width="11.7109375" style="148" bestFit="1" customWidth="1"/>
    <col min="11523" max="11523" width="12" style="148" bestFit="1" customWidth="1"/>
    <col min="11524" max="11524" width="9.5703125" style="148" customWidth="1"/>
    <col min="11525" max="11526" width="11.7109375" style="148" bestFit="1" customWidth="1"/>
    <col min="11527" max="11527" width="12.28515625" style="148" customWidth="1"/>
    <col min="11528" max="11529" width="9.42578125" style="148" customWidth="1"/>
    <col min="11530" max="11530" width="9.28515625" style="148" customWidth="1"/>
    <col min="11531" max="11531" width="12.85546875" style="148" customWidth="1"/>
    <col min="11532" max="11532" width="13.140625" style="148" bestFit="1" customWidth="1"/>
    <col min="11533" max="11533" width="9.28515625" style="148" customWidth="1"/>
    <col min="11534" max="11534" width="13.140625" style="148" bestFit="1" customWidth="1"/>
    <col min="11535" max="11535" width="12.85546875" style="148" customWidth="1"/>
    <col min="11536" max="11536" width="12.7109375" style="148" customWidth="1"/>
    <col min="11537" max="11537" width="9.42578125" style="148" customWidth="1"/>
    <col min="11538" max="11538" width="10" style="148" customWidth="1"/>
    <col min="11539" max="11539" width="8.5703125" style="148" customWidth="1"/>
    <col min="11540" max="11776" width="8" style="148"/>
    <col min="11777" max="11777" width="23.42578125" style="148" customWidth="1"/>
    <col min="11778" max="11778" width="11.7109375" style="148" bestFit="1" customWidth="1"/>
    <col min="11779" max="11779" width="12" style="148" bestFit="1" customWidth="1"/>
    <col min="11780" max="11780" width="9.5703125" style="148" customWidth="1"/>
    <col min="11781" max="11782" width="11.7109375" style="148" bestFit="1" customWidth="1"/>
    <col min="11783" max="11783" width="12.28515625" style="148" customWidth="1"/>
    <col min="11784" max="11785" width="9.42578125" style="148" customWidth="1"/>
    <col min="11786" max="11786" width="9.28515625" style="148" customWidth="1"/>
    <col min="11787" max="11787" width="12.85546875" style="148" customWidth="1"/>
    <col min="11788" max="11788" width="13.140625" style="148" bestFit="1" customWidth="1"/>
    <col min="11789" max="11789" width="9.28515625" style="148" customWidth="1"/>
    <col min="11790" max="11790" width="13.140625" style="148" bestFit="1" customWidth="1"/>
    <col min="11791" max="11791" width="12.85546875" style="148" customWidth="1"/>
    <col min="11792" max="11792" width="12.7109375" style="148" customWidth="1"/>
    <col min="11793" max="11793" width="9.42578125" style="148" customWidth="1"/>
    <col min="11794" max="11794" width="10" style="148" customWidth="1"/>
    <col min="11795" max="11795" width="8.5703125" style="148" customWidth="1"/>
    <col min="11796" max="12032" width="8" style="148"/>
    <col min="12033" max="12033" width="23.42578125" style="148" customWidth="1"/>
    <col min="12034" max="12034" width="11.7109375" style="148" bestFit="1" customWidth="1"/>
    <col min="12035" max="12035" width="12" style="148" bestFit="1" customWidth="1"/>
    <col min="12036" max="12036" width="9.5703125" style="148" customWidth="1"/>
    <col min="12037" max="12038" width="11.7109375" style="148" bestFit="1" customWidth="1"/>
    <col min="12039" max="12039" width="12.28515625" style="148" customWidth="1"/>
    <col min="12040" max="12041" width="9.42578125" style="148" customWidth="1"/>
    <col min="12042" max="12042" width="9.28515625" style="148" customWidth="1"/>
    <col min="12043" max="12043" width="12.85546875" style="148" customWidth="1"/>
    <col min="12044" max="12044" width="13.140625" style="148" bestFit="1" customWidth="1"/>
    <col min="12045" max="12045" width="9.28515625" style="148" customWidth="1"/>
    <col min="12046" max="12046" width="13.140625" style="148" bestFit="1" customWidth="1"/>
    <col min="12047" max="12047" width="12.85546875" style="148" customWidth="1"/>
    <col min="12048" max="12048" width="12.7109375" style="148" customWidth="1"/>
    <col min="12049" max="12049" width="9.42578125" style="148" customWidth="1"/>
    <col min="12050" max="12050" width="10" style="148" customWidth="1"/>
    <col min="12051" max="12051" width="8.5703125" style="148" customWidth="1"/>
    <col min="12052" max="12288" width="8" style="148"/>
    <col min="12289" max="12289" width="23.42578125" style="148" customWidth="1"/>
    <col min="12290" max="12290" width="11.7109375" style="148" bestFit="1" customWidth="1"/>
    <col min="12291" max="12291" width="12" style="148" bestFit="1" customWidth="1"/>
    <col min="12292" max="12292" width="9.5703125" style="148" customWidth="1"/>
    <col min="12293" max="12294" width="11.7109375" style="148" bestFit="1" customWidth="1"/>
    <col min="12295" max="12295" width="12.28515625" style="148" customWidth="1"/>
    <col min="12296" max="12297" width="9.42578125" style="148" customWidth="1"/>
    <col min="12298" max="12298" width="9.28515625" style="148" customWidth="1"/>
    <col min="12299" max="12299" width="12.85546875" style="148" customWidth="1"/>
    <col min="12300" max="12300" width="13.140625" style="148" bestFit="1" customWidth="1"/>
    <col min="12301" max="12301" width="9.28515625" style="148" customWidth="1"/>
    <col min="12302" max="12302" width="13.140625" style="148" bestFit="1" customWidth="1"/>
    <col min="12303" max="12303" width="12.85546875" style="148" customWidth="1"/>
    <col min="12304" max="12304" width="12.7109375" style="148" customWidth="1"/>
    <col min="12305" max="12305" width="9.42578125" style="148" customWidth="1"/>
    <col min="12306" max="12306" width="10" style="148" customWidth="1"/>
    <col min="12307" max="12307" width="8.5703125" style="148" customWidth="1"/>
    <col min="12308" max="12544" width="8" style="148"/>
    <col min="12545" max="12545" width="23.42578125" style="148" customWidth="1"/>
    <col min="12546" max="12546" width="11.7109375" style="148" bestFit="1" customWidth="1"/>
    <col min="12547" max="12547" width="12" style="148" bestFit="1" customWidth="1"/>
    <col min="12548" max="12548" width="9.5703125" style="148" customWidth="1"/>
    <col min="12549" max="12550" width="11.7109375" style="148" bestFit="1" customWidth="1"/>
    <col min="12551" max="12551" width="12.28515625" style="148" customWidth="1"/>
    <col min="12552" max="12553" width="9.42578125" style="148" customWidth="1"/>
    <col min="12554" max="12554" width="9.28515625" style="148" customWidth="1"/>
    <col min="12555" max="12555" width="12.85546875" style="148" customWidth="1"/>
    <col min="12556" max="12556" width="13.140625" style="148" bestFit="1" customWidth="1"/>
    <col min="12557" max="12557" width="9.28515625" style="148" customWidth="1"/>
    <col min="12558" max="12558" width="13.140625" style="148" bestFit="1" customWidth="1"/>
    <col min="12559" max="12559" width="12.85546875" style="148" customWidth="1"/>
    <col min="12560" max="12560" width="12.7109375" style="148" customWidth="1"/>
    <col min="12561" max="12561" width="9.42578125" style="148" customWidth="1"/>
    <col min="12562" max="12562" width="10" style="148" customWidth="1"/>
    <col min="12563" max="12563" width="8.5703125" style="148" customWidth="1"/>
    <col min="12564" max="12800" width="8" style="148"/>
    <col min="12801" max="12801" width="23.42578125" style="148" customWidth="1"/>
    <col min="12802" max="12802" width="11.7109375" style="148" bestFit="1" customWidth="1"/>
    <col min="12803" max="12803" width="12" style="148" bestFit="1" customWidth="1"/>
    <col min="12804" max="12804" width="9.5703125" style="148" customWidth="1"/>
    <col min="12805" max="12806" width="11.7109375" style="148" bestFit="1" customWidth="1"/>
    <col min="12807" max="12807" width="12.28515625" style="148" customWidth="1"/>
    <col min="12808" max="12809" width="9.42578125" style="148" customWidth="1"/>
    <col min="12810" max="12810" width="9.28515625" style="148" customWidth="1"/>
    <col min="12811" max="12811" width="12.85546875" style="148" customWidth="1"/>
    <col min="12812" max="12812" width="13.140625" style="148" bestFit="1" customWidth="1"/>
    <col min="12813" max="12813" width="9.28515625" style="148" customWidth="1"/>
    <col min="12814" max="12814" width="13.140625" style="148" bestFit="1" customWidth="1"/>
    <col min="12815" max="12815" width="12.85546875" style="148" customWidth="1"/>
    <col min="12816" max="12816" width="12.7109375" style="148" customWidth="1"/>
    <col min="12817" max="12817" width="9.42578125" style="148" customWidth="1"/>
    <col min="12818" max="12818" width="10" style="148" customWidth="1"/>
    <col min="12819" max="12819" width="8.5703125" style="148" customWidth="1"/>
    <col min="12820" max="13056" width="8" style="148"/>
    <col min="13057" max="13057" width="23.42578125" style="148" customWidth="1"/>
    <col min="13058" max="13058" width="11.7109375" style="148" bestFit="1" customWidth="1"/>
    <col min="13059" max="13059" width="12" style="148" bestFit="1" customWidth="1"/>
    <col min="13060" max="13060" width="9.5703125" style="148" customWidth="1"/>
    <col min="13061" max="13062" width="11.7109375" style="148" bestFit="1" customWidth="1"/>
    <col min="13063" max="13063" width="12.28515625" style="148" customWidth="1"/>
    <col min="13064" max="13065" width="9.42578125" style="148" customWidth="1"/>
    <col min="13066" max="13066" width="9.28515625" style="148" customWidth="1"/>
    <col min="13067" max="13067" width="12.85546875" style="148" customWidth="1"/>
    <col min="13068" max="13068" width="13.140625" style="148" bestFit="1" customWidth="1"/>
    <col min="13069" max="13069" width="9.28515625" style="148" customWidth="1"/>
    <col min="13070" max="13070" width="13.140625" style="148" bestFit="1" customWidth="1"/>
    <col min="13071" max="13071" width="12.85546875" style="148" customWidth="1"/>
    <col min="13072" max="13072" width="12.7109375" style="148" customWidth="1"/>
    <col min="13073" max="13073" width="9.42578125" style="148" customWidth="1"/>
    <col min="13074" max="13074" width="10" style="148" customWidth="1"/>
    <col min="13075" max="13075" width="8.5703125" style="148" customWidth="1"/>
    <col min="13076" max="13312" width="8" style="148"/>
    <col min="13313" max="13313" width="23.42578125" style="148" customWidth="1"/>
    <col min="13314" max="13314" width="11.7109375" style="148" bestFit="1" customWidth="1"/>
    <col min="13315" max="13315" width="12" style="148" bestFit="1" customWidth="1"/>
    <col min="13316" max="13316" width="9.5703125" style="148" customWidth="1"/>
    <col min="13317" max="13318" width="11.7109375" style="148" bestFit="1" customWidth="1"/>
    <col min="13319" max="13319" width="12.28515625" style="148" customWidth="1"/>
    <col min="13320" max="13321" width="9.42578125" style="148" customWidth="1"/>
    <col min="13322" max="13322" width="9.28515625" style="148" customWidth="1"/>
    <col min="13323" max="13323" width="12.85546875" style="148" customWidth="1"/>
    <col min="13324" max="13324" width="13.140625" style="148" bestFit="1" customWidth="1"/>
    <col min="13325" max="13325" width="9.28515625" style="148" customWidth="1"/>
    <col min="13326" max="13326" width="13.140625" style="148" bestFit="1" customWidth="1"/>
    <col min="13327" max="13327" width="12.85546875" style="148" customWidth="1"/>
    <col min="13328" max="13328" width="12.7109375" style="148" customWidth="1"/>
    <col min="13329" max="13329" width="9.42578125" style="148" customWidth="1"/>
    <col min="13330" max="13330" width="10" style="148" customWidth="1"/>
    <col min="13331" max="13331" width="8.5703125" style="148" customWidth="1"/>
    <col min="13332" max="13568" width="8" style="148"/>
    <col min="13569" max="13569" width="23.42578125" style="148" customWidth="1"/>
    <col min="13570" max="13570" width="11.7109375" style="148" bestFit="1" customWidth="1"/>
    <col min="13571" max="13571" width="12" style="148" bestFit="1" customWidth="1"/>
    <col min="13572" max="13572" width="9.5703125" style="148" customWidth="1"/>
    <col min="13573" max="13574" width="11.7109375" style="148" bestFit="1" customWidth="1"/>
    <col min="13575" max="13575" width="12.28515625" style="148" customWidth="1"/>
    <col min="13576" max="13577" width="9.42578125" style="148" customWidth="1"/>
    <col min="13578" max="13578" width="9.28515625" style="148" customWidth="1"/>
    <col min="13579" max="13579" width="12.85546875" style="148" customWidth="1"/>
    <col min="13580" max="13580" width="13.140625" style="148" bestFit="1" customWidth="1"/>
    <col min="13581" max="13581" width="9.28515625" style="148" customWidth="1"/>
    <col min="13582" max="13582" width="13.140625" style="148" bestFit="1" customWidth="1"/>
    <col min="13583" max="13583" width="12.85546875" style="148" customWidth="1"/>
    <col min="13584" max="13584" width="12.7109375" style="148" customWidth="1"/>
    <col min="13585" max="13585" width="9.42578125" style="148" customWidth="1"/>
    <col min="13586" max="13586" width="10" style="148" customWidth="1"/>
    <col min="13587" max="13587" width="8.5703125" style="148" customWidth="1"/>
    <col min="13588" max="13824" width="8" style="148"/>
    <col min="13825" max="13825" width="23.42578125" style="148" customWidth="1"/>
    <col min="13826" max="13826" width="11.7109375" style="148" bestFit="1" customWidth="1"/>
    <col min="13827" max="13827" width="12" style="148" bestFit="1" customWidth="1"/>
    <col min="13828" max="13828" width="9.5703125" style="148" customWidth="1"/>
    <col min="13829" max="13830" width="11.7109375" style="148" bestFit="1" customWidth="1"/>
    <col min="13831" max="13831" width="12.28515625" style="148" customWidth="1"/>
    <col min="13832" max="13833" width="9.42578125" style="148" customWidth="1"/>
    <col min="13834" max="13834" width="9.28515625" style="148" customWidth="1"/>
    <col min="13835" max="13835" width="12.85546875" style="148" customWidth="1"/>
    <col min="13836" max="13836" width="13.140625" style="148" bestFit="1" customWidth="1"/>
    <col min="13837" max="13837" width="9.28515625" style="148" customWidth="1"/>
    <col min="13838" max="13838" width="13.140625" style="148" bestFit="1" customWidth="1"/>
    <col min="13839" max="13839" width="12.85546875" style="148" customWidth="1"/>
    <col min="13840" max="13840" width="12.7109375" style="148" customWidth="1"/>
    <col min="13841" max="13841" width="9.42578125" style="148" customWidth="1"/>
    <col min="13842" max="13842" width="10" style="148" customWidth="1"/>
    <col min="13843" max="13843" width="8.5703125" style="148" customWidth="1"/>
    <col min="13844" max="14080" width="8" style="148"/>
    <col min="14081" max="14081" width="23.42578125" style="148" customWidth="1"/>
    <col min="14082" max="14082" width="11.7109375" style="148" bestFit="1" customWidth="1"/>
    <col min="14083" max="14083" width="12" style="148" bestFit="1" customWidth="1"/>
    <col min="14084" max="14084" width="9.5703125" style="148" customWidth="1"/>
    <col min="14085" max="14086" width="11.7109375" style="148" bestFit="1" customWidth="1"/>
    <col min="14087" max="14087" width="12.28515625" style="148" customWidth="1"/>
    <col min="14088" max="14089" width="9.42578125" style="148" customWidth="1"/>
    <col min="14090" max="14090" width="9.28515625" style="148" customWidth="1"/>
    <col min="14091" max="14091" width="12.85546875" style="148" customWidth="1"/>
    <col min="14092" max="14092" width="13.140625" style="148" bestFit="1" customWidth="1"/>
    <col min="14093" max="14093" width="9.28515625" style="148" customWidth="1"/>
    <col min="14094" max="14094" width="13.140625" style="148" bestFit="1" customWidth="1"/>
    <col min="14095" max="14095" width="12.85546875" style="148" customWidth="1"/>
    <col min="14096" max="14096" width="12.7109375" style="148" customWidth="1"/>
    <col min="14097" max="14097" width="9.42578125" style="148" customWidth="1"/>
    <col min="14098" max="14098" width="10" style="148" customWidth="1"/>
    <col min="14099" max="14099" width="8.5703125" style="148" customWidth="1"/>
    <col min="14100" max="14336" width="8" style="148"/>
    <col min="14337" max="14337" width="23.42578125" style="148" customWidth="1"/>
    <col min="14338" max="14338" width="11.7109375" style="148" bestFit="1" customWidth="1"/>
    <col min="14339" max="14339" width="12" style="148" bestFit="1" customWidth="1"/>
    <col min="14340" max="14340" width="9.5703125" style="148" customWidth="1"/>
    <col min="14341" max="14342" width="11.7109375" style="148" bestFit="1" customWidth="1"/>
    <col min="14343" max="14343" width="12.28515625" style="148" customWidth="1"/>
    <col min="14344" max="14345" width="9.42578125" style="148" customWidth="1"/>
    <col min="14346" max="14346" width="9.28515625" style="148" customWidth="1"/>
    <col min="14347" max="14347" width="12.85546875" style="148" customWidth="1"/>
    <col min="14348" max="14348" width="13.140625" style="148" bestFit="1" customWidth="1"/>
    <col min="14349" max="14349" width="9.28515625" style="148" customWidth="1"/>
    <col min="14350" max="14350" width="13.140625" style="148" bestFit="1" customWidth="1"/>
    <col min="14351" max="14351" width="12.85546875" style="148" customWidth="1"/>
    <col min="14352" max="14352" width="12.7109375" style="148" customWidth="1"/>
    <col min="14353" max="14353" width="9.42578125" style="148" customWidth="1"/>
    <col min="14354" max="14354" width="10" style="148" customWidth="1"/>
    <col min="14355" max="14355" width="8.5703125" style="148" customWidth="1"/>
    <col min="14356" max="14592" width="8" style="148"/>
    <col min="14593" max="14593" width="23.42578125" style="148" customWidth="1"/>
    <col min="14594" max="14594" width="11.7109375" style="148" bestFit="1" customWidth="1"/>
    <col min="14595" max="14595" width="12" style="148" bestFit="1" customWidth="1"/>
    <col min="14596" max="14596" width="9.5703125" style="148" customWidth="1"/>
    <col min="14597" max="14598" width="11.7109375" style="148" bestFit="1" customWidth="1"/>
    <col min="14599" max="14599" width="12.28515625" style="148" customWidth="1"/>
    <col min="14600" max="14601" width="9.42578125" style="148" customWidth="1"/>
    <col min="14602" max="14602" width="9.28515625" style="148" customWidth="1"/>
    <col min="14603" max="14603" width="12.85546875" style="148" customWidth="1"/>
    <col min="14604" max="14604" width="13.140625" style="148" bestFit="1" customWidth="1"/>
    <col min="14605" max="14605" width="9.28515625" style="148" customWidth="1"/>
    <col min="14606" max="14606" width="13.140625" style="148" bestFit="1" customWidth="1"/>
    <col min="14607" max="14607" width="12.85546875" style="148" customWidth="1"/>
    <col min="14608" max="14608" width="12.7109375" style="148" customWidth="1"/>
    <col min="14609" max="14609" width="9.42578125" style="148" customWidth="1"/>
    <col min="14610" max="14610" width="10" style="148" customWidth="1"/>
    <col min="14611" max="14611" width="8.5703125" style="148" customWidth="1"/>
    <col min="14612" max="14848" width="8" style="148"/>
    <col min="14849" max="14849" width="23.42578125" style="148" customWidth="1"/>
    <col min="14850" max="14850" width="11.7109375" style="148" bestFit="1" customWidth="1"/>
    <col min="14851" max="14851" width="12" style="148" bestFit="1" customWidth="1"/>
    <col min="14852" max="14852" width="9.5703125" style="148" customWidth="1"/>
    <col min="14853" max="14854" width="11.7109375" style="148" bestFit="1" customWidth="1"/>
    <col min="14855" max="14855" width="12.28515625" style="148" customWidth="1"/>
    <col min="14856" max="14857" width="9.42578125" style="148" customWidth="1"/>
    <col min="14858" max="14858" width="9.28515625" style="148" customWidth="1"/>
    <col min="14859" max="14859" width="12.85546875" style="148" customWidth="1"/>
    <col min="14860" max="14860" width="13.140625" style="148" bestFit="1" customWidth="1"/>
    <col min="14861" max="14861" width="9.28515625" style="148" customWidth="1"/>
    <col min="14862" max="14862" width="13.140625" style="148" bestFit="1" customWidth="1"/>
    <col min="14863" max="14863" width="12.85546875" style="148" customWidth="1"/>
    <col min="14864" max="14864" width="12.7109375" style="148" customWidth="1"/>
    <col min="14865" max="14865" width="9.42578125" style="148" customWidth="1"/>
    <col min="14866" max="14866" width="10" style="148" customWidth="1"/>
    <col min="14867" max="14867" width="8.5703125" style="148" customWidth="1"/>
    <col min="14868" max="15104" width="8" style="148"/>
    <col min="15105" max="15105" width="23.42578125" style="148" customWidth="1"/>
    <col min="15106" max="15106" width="11.7109375" style="148" bestFit="1" customWidth="1"/>
    <col min="15107" max="15107" width="12" style="148" bestFit="1" customWidth="1"/>
    <col min="15108" max="15108" width="9.5703125" style="148" customWidth="1"/>
    <col min="15109" max="15110" width="11.7109375" style="148" bestFit="1" customWidth="1"/>
    <col min="15111" max="15111" width="12.28515625" style="148" customWidth="1"/>
    <col min="15112" max="15113" width="9.42578125" style="148" customWidth="1"/>
    <col min="15114" max="15114" width="9.28515625" style="148" customWidth="1"/>
    <col min="15115" max="15115" width="12.85546875" style="148" customWidth="1"/>
    <col min="15116" max="15116" width="13.140625" style="148" bestFit="1" customWidth="1"/>
    <col min="15117" max="15117" width="9.28515625" style="148" customWidth="1"/>
    <col min="15118" max="15118" width="13.140625" style="148" bestFit="1" customWidth="1"/>
    <col min="15119" max="15119" width="12.85546875" style="148" customWidth="1"/>
    <col min="15120" max="15120" width="12.7109375" style="148" customWidth="1"/>
    <col min="15121" max="15121" width="9.42578125" style="148" customWidth="1"/>
    <col min="15122" max="15122" width="10" style="148" customWidth="1"/>
    <col min="15123" max="15123" width="8.5703125" style="148" customWidth="1"/>
    <col min="15124" max="15360" width="8" style="148"/>
    <col min="15361" max="15361" width="23.42578125" style="148" customWidth="1"/>
    <col min="15362" max="15362" width="11.7109375" style="148" bestFit="1" customWidth="1"/>
    <col min="15363" max="15363" width="12" style="148" bestFit="1" customWidth="1"/>
    <col min="15364" max="15364" width="9.5703125" style="148" customWidth="1"/>
    <col min="15365" max="15366" width="11.7109375" style="148" bestFit="1" customWidth="1"/>
    <col min="15367" max="15367" width="12.28515625" style="148" customWidth="1"/>
    <col min="15368" max="15369" width="9.42578125" style="148" customWidth="1"/>
    <col min="15370" max="15370" width="9.28515625" style="148" customWidth="1"/>
    <col min="15371" max="15371" width="12.85546875" style="148" customWidth="1"/>
    <col min="15372" max="15372" width="13.140625" style="148" bestFit="1" customWidth="1"/>
    <col min="15373" max="15373" width="9.28515625" style="148" customWidth="1"/>
    <col min="15374" max="15374" width="13.140625" style="148" bestFit="1" customWidth="1"/>
    <col min="15375" max="15375" width="12.85546875" style="148" customWidth="1"/>
    <col min="15376" max="15376" width="12.7109375" style="148" customWidth="1"/>
    <col min="15377" max="15377" width="9.42578125" style="148" customWidth="1"/>
    <col min="15378" max="15378" width="10" style="148" customWidth="1"/>
    <col min="15379" max="15379" width="8.5703125" style="148" customWidth="1"/>
    <col min="15380" max="15616" width="8" style="148"/>
    <col min="15617" max="15617" width="23.42578125" style="148" customWidth="1"/>
    <col min="15618" max="15618" width="11.7109375" style="148" bestFit="1" customWidth="1"/>
    <col min="15619" max="15619" width="12" style="148" bestFit="1" customWidth="1"/>
    <col min="15620" max="15620" width="9.5703125" style="148" customWidth="1"/>
    <col min="15621" max="15622" width="11.7109375" style="148" bestFit="1" customWidth="1"/>
    <col min="15623" max="15623" width="12.28515625" style="148" customWidth="1"/>
    <col min="15624" max="15625" width="9.42578125" style="148" customWidth="1"/>
    <col min="15626" max="15626" width="9.28515625" style="148" customWidth="1"/>
    <col min="15627" max="15627" width="12.85546875" style="148" customWidth="1"/>
    <col min="15628" max="15628" width="13.140625" style="148" bestFit="1" customWidth="1"/>
    <col min="15629" max="15629" width="9.28515625" style="148" customWidth="1"/>
    <col min="15630" max="15630" width="13.140625" style="148" bestFit="1" customWidth="1"/>
    <col min="15631" max="15631" width="12.85546875" style="148" customWidth="1"/>
    <col min="15632" max="15632" width="12.7109375" style="148" customWidth="1"/>
    <col min="15633" max="15633" width="9.42578125" style="148" customWidth="1"/>
    <col min="15634" max="15634" width="10" style="148" customWidth="1"/>
    <col min="15635" max="15635" width="8.5703125" style="148" customWidth="1"/>
    <col min="15636" max="15872" width="8" style="148"/>
    <col min="15873" max="15873" width="23.42578125" style="148" customWidth="1"/>
    <col min="15874" max="15874" width="11.7109375" style="148" bestFit="1" customWidth="1"/>
    <col min="15875" max="15875" width="12" style="148" bestFit="1" customWidth="1"/>
    <col min="15876" max="15876" width="9.5703125" style="148" customWidth="1"/>
    <col min="15877" max="15878" width="11.7109375" style="148" bestFit="1" customWidth="1"/>
    <col min="15879" max="15879" width="12.28515625" style="148" customWidth="1"/>
    <col min="15880" max="15881" width="9.42578125" style="148" customWidth="1"/>
    <col min="15882" max="15882" width="9.28515625" style="148" customWidth="1"/>
    <col min="15883" max="15883" width="12.85546875" style="148" customWidth="1"/>
    <col min="15884" max="15884" width="13.140625" style="148" bestFit="1" customWidth="1"/>
    <col min="15885" max="15885" width="9.28515625" style="148" customWidth="1"/>
    <col min="15886" max="15886" width="13.140625" style="148" bestFit="1" customWidth="1"/>
    <col min="15887" max="15887" width="12.85546875" style="148" customWidth="1"/>
    <col min="15888" max="15888" width="12.7109375" style="148" customWidth="1"/>
    <col min="15889" max="15889" width="9.42578125" style="148" customWidth="1"/>
    <col min="15890" max="15890" width="10" style="148" customWidth="1"/>
    <col min="15891" max="15891" width="8.5703125" style="148" customWidth="1"/>
    <col min="15892" max="16128" width="8" style="148"/>
    <col min="16129" max="16129" width="23.42578125" style="148" customWidth="1"/>
    <col min="16130" max="16130" width="11.7109375" style="148" bestFit="1" customWidth="1"/>
    <col min="16131" max="16131" width="12" style="148" bestFit="1" customWidth="1"/>
    <col min="16132" max="16132" width="9.5703125" style="148" customWidth="1"/>
    <col min="16133" max="16134" width="11.7109375" style="148" bestFit="1" customWidth="1"/>
    <col min="16135" max="16135" width="12.28515625" style="148" customWidth="1"/>
    <col min="16136" max="16137" width="9.42578125" style="148" customWidth="1"/>
    <col min="16138" max="16138" width="9.28515625" style="148" customWidth="1"/>
    <col min="16139" max="16139" width="12.85546875" style="148" customWidth="1"/>
    <col min="16140" max="16140" width="13.140625" style="148" bestFit="1" customWidth="1"/>
    <col min="16141" max="16141" width="9.28515625" style="148" customWidth="1"/>
    <col min="16142" max="16142" width="13.140625" style="148" bestFit="1" customWidth="1"/>
    <col min="16143" max="16143" width="12.85546875" style="148" customWidth="1"/>
    <col min="16144" max="16144" width="12.7109375" style="148" customWidth="1"/>
    <col min="16145" max="16145" width="9.42578125" style="148" customWidth="1"/>
    <col min="16146" max="16146" width="10" style="148" customWidth="1"/>
    <col min="16147" max="16147" width="8.5703125" style="148" customWidth="1"/>
    <col min="16148" max="16384" width="8" style="148"/>
  </cols>
  <sheetData>
    <row r="1" spans="1:19" ht="16.5" thickBot="1" x14ac:dyDescent="0.3">
      <c r="A1" s="372" t="s">
        <v>40</v>
      </c>
      <c r="B1" s="373"/>
    </row>
    <row r="2" spans="1:19" ht="4.5" customHeight="1" thickBot="1" x14ac:dyDescent="0.3"/>
    <row r="3" spans="1:19" ht="23.45" customHeight="1" thickTop="1" x14ac:dyDescent="0.25">
      <c r="A3" s="374" t="s">
        <v>194</v>
      </c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6"/>
    </row>
    <row r="4" spans="1:19" ht="18.399999999999999" customHeight="1" thickBot="1" x14ac:dyDescent="0.3">
      <c r="A4" s="377" t="s">
        <v>138</v>
      </c>
      <c r="B4" s="378"/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  <c r="R4" s="378"/>
      <c r="S4" s="379"/>
    </row>
    <row r="5" spans="1:19" s="223" customFormat="1" ht="20.65" customHeight="1" thickTop="1" thickBot="1" x14ac:dyDescent="0.3">
      <c r="A5" s="368" t="s">
        <v>139</v>
      </c>
      <c r="B5" s="353" t="s">
        <v>92</v>
      </c>
      <c r="C5" s="353"/>
      <c r="D5" s="353"/>
      <c r="E5" s="353"/>
      <c r="F5" s="353"/>
      <c r="G5" s="353"/>
      <c r="H5" s="353"/>
      <c r="I5" s="353"/>
      <c r="J5" s="354"/>
      <c r="K5" s="355" t="s">
        <v>93</v>
      </c>
      <c r="L5" s="353"/>
      <c r="M5" s="353"/>
      <c r="N5" s="353"/>
      <c r="O5" s="353"/>
      <c r="P5" s="353"/>
      <c r="Q5" s="353"/>
      <c r="R5" s="353"/>
      <c r="S5" s="354"/>
    </row>
    <row r="6" spans="1:19" s="224" customFormat="1" ht="21.75" customHeight="1" x14ac:dyDescent="0.25">
      <c r="A6" s="369"/>
      <c r="B6" s="371">
        <v>43647</v>
      </c>
      <c r="C6" s="339"/>
      <c r="D6" s="340"/>
      <c r="E6" s="371">
        <v>43282</v>
      </c>
      <c r="F6" s="339"/>
      <c r="G6" s="340"/>
      <c r="H6" s="341" t="s">
        <v>94</v>
      </c>
      <c r="I6" s="342"/>
      <c r="J6" s="343"/>
      <c r="K6" s="358" t="s">
        <v>102</v>
      </c>
      <c r="L6" s="339"/>
      <c r="M6" s="359"/>
      <c r="N6" s="338" t="s">
        <v>103</v>
      </c>
      <c r="O6" s="339"/>
      <c r="P6" s="340"/>
      <c r="Q6" s="341" t="s">
        <v>94</v>
      </c>
      <c r="R6" s="342"/>
      <c r="S6" s="343"/>
    </row>
    <row r="7" spans="1:19" ht="36" customHeight="1" thickBot="1" x14ac:dyDescent="0.3">
      <c r="A7" s="370"/>
      <c r="B7" s="150" t="s">
        <v>65</v>
      </c>
      <c r="C7" s="151" t="s">
        <v>95</v>
      </c>
      <c r="D7" s="152" t="s">
        <v>96</v>
      </c>
      <c r="E7" s="153" t="s">
        <v>65</v>
      </c>
      <c r="F7" s="151" t="s">
        <v>95</v>
      </c>
      <c r="G7" s="152" t="s">
        <v>96</v>
      </c>
      <c r="H7" s="154" t="s">
        <v>97</v>
      </c>
      <c r="I7" s="154" t="s">
        <v>98</v>
      </c>
      <c r="J7" s="152" t="s">
        <v>96</v>
      </c>
      <c r="K7" s="155" t="s">
        <v>65</v>
      </c>
      <c r="L7" s="151" t="s">
        <v>95</v>
      </c>
      <c r="M7" s="156" t="s">
        <v>96</v>
      </c>
      <c r="N7" s="153" t="s">
        <v>65</v>
      </c>
      <c r="O7" s="157" t="s">
        <v>98</v>
      </c>
      <c r="P7" s="158" t="s">
        <v>96</v>
      </c>
      <c r="Q7" s="154" t="s">
        <v>97</v>
      </c>
      <c r="R7" s="154" t="s">
        <v>98</v>
      </c>
      <c r="S7" s="159" t="s">
        <v>96</v>
      </c>
    </row>
    <row r="8" spans="1:19" s="232" customFormat="1" ht="15.95" customHeight="1" thickTop="1" thickBot="1" x14ac:dyDescent="0.3">
      <c r="A8" s="225" t="s">
        <v>99</v>
      </c>
      <c r="B8" s="226">
        <v>3343738</v>
      </c>
      <c r="C8" s="227">
        <v>2752968</v>
      </c>
      <c r="D8" s="228">
        <f>IFERROR(C8/B8,"")</f>
        <v>0.82332048743053432</v>
      </c>
      <c r="E8" s="229">
        <v>2756845</v>
      </c>
      <c r="F8" s="227">
        <v>2340655</v>
      </c>
      <c r="G8" s="228">
        <f>IFERROR(F8/E8,"")</f>
        <v>0.8490339500407168</v>
      </c>
      <c r="H8" s="228">
        <f>IFERROR(B8/E8-1,"")</f>
        <v>0.21288574439259378</v>
      </c>
      <c r="I8" s="228">
        <f>IFERROR(C8/F8-1,"")</f>
        <v>0.17615282901580964</v>
      </c>
      <c r="J8" s="296">
        <f>IFERROR(D8-G8,"")</f>
        <v>-2.571346261018248E-2</v>
      </c>
      <c r="K8" s="230">
        <v>20323307</v>
      </c>
      <c r="L8" s="227">
        <v>16575926</v>
      </c>
      <c r="M8" s="228">
        <f>IFERROR(L8/K8,"")</f>
        <v>0.81561165217845699</v>
      </c>
      <c r="N8" s="229">
        <v>18022686</v>
      </c>
      <c r="O8" s="227">
        <v>14923644</v>
      </c>
      <c r="P8" s="231">
        <f>IFERROR(O8/N8,"")</f>
        <v>0.82804771719376347</v>
      </c>
      <c r="Q8" s="228">
        <f>IFERROR(K8/N8-1,"")</f>
        <v>0.1276513944702804</v>
      </c>
      <c r="R8" s="228">
        <f>IFERROR(L8/O8-1,"")</f>
        <v>0.11071572063766721</v>
      </c>
      <c r="S8" s="296">
        <f>IFERROR(M8-P8,"")</f>
        <v>-1.2436065015306474E-2</v>
      </c>
    </row>
    <row r="9" spans="1:19" s="240" customFormat="1" ht="15.95" customHeight="1" thickTop="1" x14ac:dyDescent="0.2">
      <c r="A9" s="233" t="s">
        <v>140</v>
      </c>
      <c r="B9" s="234">
        <v>522242</v>
      </c>
      <c r="C9" s="235">
        <v>398865</v>
      </c>
      <c r="D9" s="236">
        <f t="shared" ref="D9:D72" si="0">IFERROR(C9/B9,"")</f>
        <v>0.76375511735938506</v>
      </c>
      <c r="E9" s="237">
        <v>391583</v>
      </c>
      <c r="F9" s="235">
        <v>315646</v>
      </c>
      <c r="G9" s="236">
        <f t="shared" ref="G9:G72" si="1">IFERROR(F9/E9,"")</f>
        <v>0.80607687259150673</v>
      </c>
      <c r="H9" s="236">
        <f t="shared" ref="H9:H72" si="2">IFERROR(B9/E9-1,"")</f>
        <v>0.33366872412745185</v>
      </c>
      <c r="I9" s="236">
        <f t="shared" ref="I9:I72" si="3">IFERROR(C9/F9-1,"")</f>
        <v>0.26364661677955681</v>
      </c>
      <c r="J9" s="238">
        <f t="shared" ref="J9:J72" si="4">IFERROR(D9-G9,"")</f>
        <v>-4.2321755232121672E-2</v>
      </c>
      <c r="K9" s="239">
        <v>3041149</v>
      </c>
      <c r="L9" s="235">
        <v>2399113</v>
      </c>
      <c r="M9" s="236">
        <f t="shared" ref="M9:M72" si="5">IFERROR(L9/K9,"")</f>
        <v>0.78888374098079372</v>
      </c>
      <c r="N9" s="237">
        <v>2801552</v>
      </c>
      <c r="O9" s="235">
        <v>2260642</v>
      </c>
      <c r="P9" s="236">
        <f t="shared" ref="P9:P72" si="6">IFERROR(O9/N9,"")</f>
        <v>0.80692487592591533</v>
      </c>
      <c r="Q9" s="236">
        <f t="shared" ref="Q9:Q72" si="7">IFERROR(K9/N9-1,"")</f>
        <v>8.5522952991770262E-2</v>
      </c>
      <c r="R9" s="236">
        <f t="shared" ref="R9:R72" si="8">IFERROR(L9/O9-1,"")</f>
        <v>6.1252953806927524E-2</v>
      </c>
      <c r="S9" s="238">
        <f t="shared" ref="S9:S72" si="9">IFERROR(M9-P9,"")</f>
        <v>-1.8041134945121606E-2</v>
      </c>
    </row>
    <row r="10" spans="1:19" ht="15.95" customHeight="1" x14ac:dyDescent="0.25">
      <c r="A10" s="206" t="s">
        <v>107</v>
      </c>
      <c r="B10" s="241">
        <v>299860</v>
      </c>
      <c r="C10" s="242">
        <v>224894</v>
      </c>
      <c r="D10" s="243">
        <f t="shared" si="0"/>
        <v>0.74999666511038487</v>
      </c>
      <c r="E10" s="210">
        <v>203249</v>
      </c>
      <c r="F10" s="242">
        <v>173647</v>
      </c>
      <c r="G10" s="243">
        <f t="shared" si="1"/>
        <v>0.85435598699132587</v>
      </c>
      <c r="H10" s="243">
        <f t="shared" si="2"/>
        <v>0.47533321197152256</v>
      </c>
      <c r="I10" s="243">
        <f t="shared" si="3"/>
        <v>0.29512171243960439</v>
      </c>
      <c r="J10" s="244">
        <f t="shared" si="4"/>
        <v>-0.10435932188094099</v>
      </c>
      <c r="K10" s="245">
        <v>1826552</v>
      </c>
      <c r="L10" s="242">
        <v>1422075</v>
      </c>
      <c r="M10" s="243">
        <f t="shared" si="5"/>
        <v>0.77855708460531103</v>
      </c>
      <c r="N10" s="210">
        <v>1604174</v>
      </c>
      <c r="O10" s="242">
        <v>1361262</v>
      </c>
      <c r="P10" s="243">
        <f t="shared" si="6"/>
        <v>0.84857502989077249</v>
      </c>
      <c r="Q10" s="243">
        <f t="shared" si="7"/>
        <v>0.13862461304073004</v>
      </c>
      <c r="R10" s="243">
        <f t="shared" si="8"/>
        <v>4.4673986345024064E-2</v>
      </c>
      <c r="S10" s="244">
        <f t="shared" si="9"/>
        <v>-7.0017945285461458E-2</v>
      </c>
    </row>
    <row r="11" spans="1:19" ht="15.95" customHeight="1" x14ac:dyDescent="0.25">
      <c r="A11" s="206" t="s">
        <v>126</v>
      </c>
      <c r="B11" s="241">
        <v>137094</v>
      </c>
      <c r="C11" s="242">
        <v>105002</v>
      </c>
      <c r="D11" s="243">
        <f t="shared" si="0"/>
        <v>0.76591243963995503</v>
      </c>
      <c r="E11" s="210">
        <v>96354</v>
      </c>
      <c r="F11" s="242">
        <v>72783</v>
      </c>
      <c r="G11" s="243">
        <f t="shared" si="1"/>
        <v>0.75537082010087797</v>
      </c>
      <c r="H11" s="243">
        <f t="shared" si="2"/>
        <v>0.42281586649230962</v>
      </c>
      <c r="I11" s="243">
        <f t="shared" si="3"/>
        <v>0.4426720525397414</v>
      </c>
      <c r="J11" s="244">
        <f t="shared" si="4"/>
        <v>1.0541619539077063E-2</v>
      </c>
      <c r="K11" s="245">
        <v>644597</v>
      </c>
      <c r="L11" s="242">
        <v>537178</v>
      </c>
      <c r="M11" s="243">
        <f t="shared" si="5"/>
        <v>0.83335479377037125</v>
      </c>
      <c r="N11" s="210">
        <v>568314</v>
      </c>
      <c r="O11" s="242">
        <v>452052</v>
      </c>
      <c r="P11" s="243">
        <f t="shared" si="6"/>
        <v>0.79542647198555727</v>
      </c>
      <c r="Q11" s="243">
        <f t="shared" si="7"/>
        <v>0.13422685346480989</v>
      </c>
      <c r="R11" s="243">
        <f t="shared" si="8"/>
        <v>0.18831019440241392</v>
      </c>
      <c r="S11" s="244">
        <f t="shared" si="9"/>
        <v>3.7928321784813979E-2</v>
      </c>
    </row>
    <row r="12" spans="1:19" ht="15.95" customHeight="1" x14ac:dyDescent="0.25">
      <c r="A12" s="206" t="s">
        <v>121</v>
      </c>
      <c r="B12" s="241">
        <v>85288</v>
      </c>
      <c r="C12" s="242">
        <v>68969</v>
      </c>
      <c r="D12" s="243">
        <f t="shared" si="0"/>
        <v>0.80866006941187507</v>
      </c>
      <c r="E12" s="210">
        <v>91980</v>
      </c>
      <c r="F12" s="242">
        <v>69216</v>
      </c>
      <c r="G12" s="243">
        <f t="shared" si="1"/>
        <v>0.75251141552511414</v>
      </c>
      <c r="H12" s="243">
        <f t="shared" si="2"/>
        <v>-7.2754946727549452E-2</v>
      </c>
      <c r="I12" s="243">
        <f t="shared" si="3"/>
        <v>-3.5685390661118754E-3</v>
      </c>
      <c r="J12" s="244">
        <f t="shared" si="4"/>
        <v>5.6148653886760935E-2</v>
      </c>
      <c r="K12" s="245">
        <v>569652</v>
      </c>
      <c r="L12" s="242">
        <v>439735</v>
      </c>
      <c r="M12" s="243">
        <f t="shared" si="5"/>
        <v>0.7719361996446954</v>
      </c>
      <c r="N12" s="210">
        <v>628920</v>
      </c>
      <c r="O12" s="242">
        <v>447207</v>
      </c>
      <c r="P12" s="243">
        <f t="shared" si="6"/>
        <v>0.71107136042739938</v>
      </c>
      <c r="Q12" s="243">
        <f t="shared" si="7"/>
        <v>-9.4237740889143273E-2</v>
      </c>
      <c r="R12" s="243">
        <f t="shared" si="8"/>
        <v>-1.6708146339390884E-2</v>
      </c>
      <c r="S12" s="244">
        <f t="shared" si="9"/>
        <v>6.0864839217296018E-2</v>
      </c>
    </row>
    <row r="13" spans="1:19" ht="15.95" customHeight="1" x14ac:dyDescent="0.25">
      <c r="A13" s="206" t="s">
        <v>278</v>
      </c>
      <c r="B13" s="241">
        <v>0</v>
      </c>
      <c r="C13" s="242">
        <v>0</v>
      </c>
      <c r="D13" s="243" t="str">
        <f t="shared" si="0"/>
        <v/>
      </c>
      <c r="E13" s="210">
        <v>0</v>
      </c>
      <c r="F13" s="242">
        <v>0</v>
      </c>
      <c r="G13" s="243" t="str">
        <f t="shared" si="1"/>
        <v/>
      </c>
      <c r="H13" s="243" t="str">
        <f t="shared" si="2"/>
        <v/>
      </c>
      <c r="I13" s="243" t="str">
        <f t="shared" si="3"/>
        <v/>
      </c>
      <c r="J13" s="244" t="str">
        <f t="shared" si="4"/>
        <v/>
      </c>
      <c r="K13" s="245">
        <v>48</v>
      </c>
      <c r="L13" s="242">
        <v>0</v>
      </c>
      <c r="M13" s="243">
        <f t="shared" si="5"/>
        <v>0</v>
      </c>
      <c r="N13" s="210">
        <v>0</v>
      </c>
      <c r="O13" s="242">
        <v>0</v>
      </c>
      <c r="P13" s="243" t="str">
        <f t="shared" si="6"/>
        <v/>
      </c>
      <c r="Q13" s="243" t="str">
        <f t="shared" si="7"/>
        <v/>
      </c>
      <c r="R13" s="243" t="str">
        <f t="shared" si="8"/>
        <v/>
      </c>
      <c r="S13" s="244" t="str">
        <f t="shared" si="9"/>
        <v/>
      </c>
    </row>
    <row r="14" spans="1:19" s="240" customFormat="1" ht="15.95" customHeight="1" x14ac:dyDescent="0.25">
      <c r="A14" s="206" t="s">
        <v>122</v>
      </c>
      <c r="B14" s="241">
        <v>0</v>
      </c>
      <c r="C14" s="242">
        <v>0</v>
      </c>
      <c r="D14" s="243" t="str">
        <f t="shared" si="0"/>
        <v/>
      </c>
      <c r="E14" s="210">
        <v>0</v>
      </c>
      <c r="F14" s="242">
        <v>0</v>
      </c>
      <c r="G14" s="243" t="str">
        <f t="shared" si="1"/>
        <v/>
      </c>
      <c r="H14" s="243" t="str">
        <f t="shared" si="2"/>
        <v/>
      </c>
      <c r="I14" s="243" t="str">
        <f t="shared" si="3"/>
        <v/>
      </c>
      <c r="J14" s="244" t="str">
        <f t="shared" si="4"/>
        <v/>
      </c>
      <c r="K14" s="245">
        <v>288</v>
      </c>
      <c r="L14" s="242">
        <v>125</v>
      </c>
      <c r="M14" s="243">
        <f t="shared" si="5"/>
        <v>0.43402777777777779</v>
      </c>
      <c r="N14" s="210">
        <v>144</v>
      </c>
      <c r="O14" s="242">
        <v>121</v>
      </c>
      <c r="P14" s="243">
        <f t="shared" si="6"/>
        <v>0.84027777777777779</v>
      </c>
      <c r="Q14" s="243">
        <f t="shared" si="7"/>
        <v>1</v>
      </c>
      <c r="R14" s="243">
        <f t="shared" si="8"/>
        <v>3.3057851239669311E-2</v>
      </c>
      <c r="S14" s="244">
        <f t="shared" si="9"/>
        <v>-0.40625</v>
      </c>
    </row>
    <row r="15" spans="1:19" ht="15.95" customHeight="1" thickBot="1" x14ac:dyDescent="0.3">
      <c r="A15" s="206" t="s">
        <v>111</v>
      </c>
      <c r="B15" s="241">
        <v>0</v>
      </c>
      <c r="C15" s="242">
        <v>0</v>
      </c>
      <c r="D15" s="243" t="str">
        <f t="shared" si="0"/>
        <v/>
      </c>
      <c r="E15" s="210">
        <v>0</v>
      </c>
      <c r="F15" s="242">
        <v>0</v>
      </c>
      <c r="G15" s="243" t="str">
        <f t="shared" si="1"/>
        <v/>
      </c>
      <c r="H15" s="243" t="str">
        <f t="shared" si="2"/>
        <v/>
      </c>
      <c r="I15" s="243" t="str">
        <f t="shared" si="3"/>
        <v/>
      </c>
      <c r="J15" s="244" t="str">
        <f t="shared" si="4"/>
        <v/>
      </c>
      <c r="K15" s="245">
        <v>12</v>
      </c>
      <c r="L15" s="242">
        <v>0</v>
      </c>
      <c r="M15" s="243">
        <f t="shared" si="5"/>
        <v>0</v>
      </c>
      <c r="N15" s="210">
        <v>0</v>
      </c>
      <c r="O15" s="242">
        <v>0</v>
      </c>
      <c r="P15" s="243" t="str">
        <f t="shared" si="6"/>
        <v/>
      </c>
      <c r="Q15" s="243" t="str">
        <f t="shared" si="7"/>
        <v/>
      </c>
      <c r="R15" s="243" t="str">
        <f t="shared" si="8"/>
        <v/>
      </c>
      <c r="S15" s="244" t="str">
        <f t="shared" si="9"/>
        <v/>
      </c>
    </row>
    <row r="16" spans="1:19" ht="15.95" customHeight="1" thickTop="1" x14ac:dyDescent="0.25">
      <c r="A16" s="233" t="s">
        <v>141</v>
      </c>
      <c r="B16" s="234">
        <v>393197</v>
      </c>
      <c r="C16" s="235">
        <v>317419</v>
      </c>
      <c r="D16" s="236">
        <f t="shared" si="0"/>
        <v>0.80727726813785461</v>
      </c>
      <c r="E16" s="237">
        <v>265251</v>
      </c>
      <c r="F16" s="235">
        <v>235019</v>
      </c>
      <c r="G16" s="236">
        <f t="shared" si="1"/>
        <v>0.88602493487300704</v>
      </c>
      <c r="H16" s="236">
        <f t="shared" si="2"/>
        <v>0.48235821919615751</v>
      </c>
      <c r="I16" s="236">
        <f t="shared" si="3"/>
        <v>0.35060995068483836</v>
      </c>
      <c r="J16" s="238">
        <f t="shared" si="4"/>
        <v>-7.8747666735152433E-2</v>
      </c>
      <c r="K16" s="239">
        <v>2048527</v>
      </c>
      <c r="L16" s="235">
        <v>1645984</v>
      </c>
      <c r="M16" s="236">
        <f t="shared" si="5"/>
        <v>0.80349636592536977</v>
      </c>
      <c r="N16" s="237">
        <v>1822430</v>
      </c>
      <c r="O16" s="235">
        <v>1566123</v>
      </c>
      <c r="P16" s="236">
        <f t="shared" si="6"/>
        <v>0.85935975593026892</v>
      </c>
      <c r="Q16" s="236">
        <f t="shared" si="7"/>
        <v>0.12406347568905263</v>
      </c>
      <c r="R16" s="236">
        <f t="shared" si="8"/>
        <v>5.0992801970215718E-2</v>
      </c>
      <c r="S16" s="238">
        <f t="shared" si="9"/>
        <v>-5.5863390004899149E-2</v>
      </c>
    </row>
    <row r="17" spans="1:19" ht="15.95" customHeight="1" x14ac:dyDescent="0.25">
      <c r="A17" s="206" t="s">
        <v>107</v>
      </c>
      <c r="B17" s="241">
        <v>261334</v>
      </c>
      <c r="C17" s="242">
        <v>210435</v>
      </c>
      <c r="D17" s="243">
        <f t="shared" si="0"/>
        <v>0.80523391521960408</v>
      </c>
      <c r="E17" s="210">
        <v>194209</v>
      </c>
      <c r="F17" s="242">
        <v>178890</v>
      </c>
      <c r="G17" s="243">
        <f t="shared" si="1"/>
        <v>0.92112106030101593</v>
      </c>
      <c r="H17" s="243">
        <f t="shared" si="2"/>
        <v>0.34563279765613331</v>
      </c>
      <c r="I17" s="243">
        <f t="shared" si="3"/>
        <v>0.17633741405332892</v>
      </c>
      <c r="J17" s="244">
        <f t="shared" si="4"/>
        <v>-0.11588714508141185</v>
      </c>
      <c r="K17" s="245">
        <v>1567937</v>
      </c>
      <c r="L17" s="242">
        <v>1237379</v>
      </c>
      <c r="M17" s="243">
        <f t="shared" si="5"/>
        <v>0.78917647839167004</v>
      </c>
      <c r="N17" s="210">
        <v>1441298</v>
      </c>
      <c r="O17" s="242">
        <v>1251155</v>
      </c>
      <c r="P17" s="243">
        <f t="shared" si="6"/>
        <v>0.86807516557991482</v>
      </c>
      <c r="Q17" s="243">
        <f t="shared" si="7"/>
        <v>8.7864549871019104E-2</v>
      </c>
      <c r="R17" s="243">
        <f t="shared" si="8"/>
        <v>-1.1010626181408356E-2</v>
      </c>
      <c r="S17" s="244">
        <f t="shared" si="9"/>
        <v>-7.8898687188244776E-2</v>
      </c>
    </row>
    <row r="18" spans="1:19" s="240" customFormat="1" ht="15.95" customHeight="1" x14ac:dyDescent="0.25">
      <c r="A18" s="206" t="s">
        <v>126</v>
      </c>
      <c r="B18" s="241">
        <v>131863</v>
      </c>
      <c r="C18" s="242">
        <v>106984</v>
      </c>
      <c r="D18" s="243">
        <f t="shared" si="0"/>
        <v>0.81132690747214908</v>
      </c>
      <c r="E18" s="210">
        <v>71042</v>
      </c>
      <c r="F18" s="242">
        <v>56129</v>
      </c>
      <c r="G18" s="243">
        <f t="shared" si="1"/>
        <v>0.79008192336927452</v>
      </c>
      <c r="H18" s="243">
        <f t="shared" si="2"/>
        <v>0.85612736127924327</v>
      </c>
      <c r="I18" s="243">
        <f t="shared" si="3"/>
        <v>0.90603787703326266</v>
      </c>
      <c r="J18" s="244">
        <f t="shared" si="4"/>
        <v>2.1244984102874565E-2</v>
      </c>
      <c r="K18" s="245">
        <v>480500</v>
      </c>
      <c r="L18" s="242">
        <v>408532</v>
      </c>
      <c r="M18" s="243">
        <f t="shared" si="5"/>
        <v>0.85022268470343387</v>
      </c>
      <c r="N18" s="210">
        <v>380894</v>
      </c>
      <c r="O18" s="242">
        <v>314830</v>
      </c>
      <c r="P18" s="243">
        <f t="shared" si="6"/>
        <v>0.82655541961805645</v>
      </c>
      <c r="Q18" s="243">
        <f t="shared" si="7"/>
        <v>0.26150582576779891</v>
      </c>
      <c r="R18" s="243">
        <f t="shared" si="8"/>
        <v>0.2976272909189086</v>
      </c>
      <c r="S18" s="244">
        <f t="shared" si="9"/>
        <v>2.366726508537742E-2</v>
      </c>
    </row>
    <row r="19" spans="1:19" s="240" customFormat="1" ht="15.95" customHeight="1" x14ac:dyDescent="0.25">
      <c r="A19" s="206" t="s">
        <v>283</v>
      </c>
      <c r="B19" s="241">
        <v>0</v>
      </c>
      <c r="C19" s="242">
        <v>0</v>
      </c>
      <c r="D19" s="243" t="str">
        <f t="shared" si="0"/>
        <v/>
      </c>
      <c r="E19" s="210">
        <v>0</v>
      </c>
      <c r="F19" s="242">
        <v>0</v>
      </c>
      <c r="G19" s="243" t="str">
        <f t="shared" si="1"/>
        <v/>
      </c>
      <c r="H19" s="243" t="str">
        <f t="shared" si="2"/>
        <v/>
      </c>
      <c r="I19" s="243" t="str">
        <f t="shared" si="3"/>
        <v/>
      </c>
      <c r="J19" s="244" t="str">
        <f t="shared" si="4"/>
        <v/>
      </c>
      <c r="K19" s="245">
        <v>0</v>
      </c>
      <c r="L19" s="242">
        <v>0</v>
      </c>
      <c r="M19" s="243" t="str">
        <f t="shared" si="5"/>
        <v/>
      </c>
      <c r="N19" s="210">
        <v>118</v>
      </c>
      <c r="O19" s="242">
        <v>55</v>
      </c>
      <c r="P19" s="243">
        <f t="shared" si="6"/>
        <v>0.46610169491525422</v>
      </c>
      <c r="Q19" s="243">
        <f t="shared" si="7"/>
        <v>-1</v>
      </c>
      <c r="R19" s="243">
        <f t="shared" si="8"/>
        <v>-1</v>
      </c>
      <c r="S19" s="244" t="str">
        <f t="shared" si="9"/>
        <v/>
      </c>
    </row>
    <row r="20" spans="1:19" s="240" customFormat="1" ht="15.95" customHeight="1" thickBot="1" x14ac:dyDescent="0.3">
      <c r="A20" s="206" t="s">
        <v>284</v>
      </c>
      <c r="B20" s="241">
        <v>0</v>
      </c>
      <c r="C20" s="242">
        <v>0</v>
      </c>
      <c r="D20" s="243" t="str">
        <f t="shared" si="0"/>
        <v/>
      </c>
      <c r="E20" s="210">
        <v>0</v>
      </c>
      <c r="F20" s="242">
        <v>0</v>
      </c>
      <c r="G20" s="243" t="str">
        <f t="shared" si="1"/>
        <v/>
      </c>
      <c r="H20" s="243" t="str">
        <f t="shared" si="2"/>
        <v/>
      </c>
      <c r="I20" s="243" t="str">
        <f t="shared" si="3"/>
        <v/>
      </c>
      <c r="J20" s="244" t="str">
        <f t="shared" si="4"/>
        <v/>
      </c>
      <c r="K20" s="245">
        <v>90</v>
      </c>
      <c r="L20" s="242">
        <v>73</v>
      </c>
      <c r="M20" s="243">
        <f t="shared" si="5"/>
        <v>0.81111111111111112</v>
      </c>
      <c r="N20" s="210">
        <v>120</v>
      </c>
      <c r="O20" s="242">
        <v>83</v>
      </c>
      <c r="P20" s="243">
        <f t="shared" si="6"/>
        <v>0.69166666666666665</v>
      </c>
      <c r="Q20" s="243">
        <f t="shared" si="7"/>
        <v>-0.25</v>
      </c>
      <c r="R20" s="243">
        <f t="shared" si="8"/>
        <v>-0.12048192771084343</v>
      </c>
      <c r="S20" s="244">
        <f t="shared" si="9"/>
        <v>0.11944444444444446</v>
      </c>
    </row>
    <row r="21" spans="1:19" s="240" customFormat="1" ht="15.95" customHeight="1" thickTop="1" x14ac:dyDescent="0.2">
      <c r="A21" s="233" t="s">
        <v>142</v>
      </c>
      <c r="B21" s="234">
        <v>309035</v>
      </c>
      <c r="C21" s="235">
        <v>260036</v>
      </c>
      <c r="D21" s="236">
        <f t="shared" si="0"/>
        <v>0.84144514375394375</v>
      </c>
      <c r="E21" s="237">
        <v>305292</v>
      </c>
      <c r="F21" s="235">
        <v>257767</v>
      </c>
      <c r="G21" s="236">
        <f t="shared" si="1"/>
        <v>0.84432936336359943</v>
      </c>
      <c r="H21" s="236">
        <f t="shared" si="2"/>
        <v>1.2260393328354491E-2</v>
      </c>
      <c r="I21" s="236">
        <f t="shared" si="3"/>
        <v>8.8025232089445904E-3</v>
      </c>
      <c r="J21" s="238">
        <f t="shared" si="4"/>
        <v>-2.8842196096556805E-3</v>
      </c>
      <c r="K21" s="239">
        <v>2049486</v>
      </c>
      <c r="L21" s="235">
        <v>1718853</v>
      </c>
      <c r="M21" s="236">
        <f t="shared" si="5"/>
        <v>0.83867516050365798</v>
      </c>
      <c r="N21" s="237">
        <v>2064139</v>
      </c>
      <c r="O21" s="235">
        <v>1697051</v>
      </c>
      <c r="P21" s="236">
        <f t="shared" si="6"/>
        <v>0.82215926349921198</v>
      </c>
      <c r="Q21" s="236">
        <f t="shared" si="7"/>
        <v>-7.0988436340769789E-3</v>
      </c>
      <c r="R21" s="236">
        <f t="shared" si="8"/>
        <v>1.2846991634311467E-2</v>
      </c>
      <c r="S21" s="238">
        <f t="shared" si="9"/>
        <v>1.6515897004446001E-2</v>
      </c>
    </row>
    <row r="22" spans="1:19" s="240" customFormat="1" ht="15.95" customHeight="1" x14ac:dyDescent="0.25">
      <c r="A22" s="206" t="s">
        <v>107</v>
      </c>
      <c r="B22" s="241">
        <v>162735</v>
      </c>
      <c r="C22" s="242">
        <v>139876</v>
      </c>
      <c r="D22" s="243">
        <f t="shared" si="0"/>
        <v>0.85953236857467663</v>
      </c>
      <c r="E22" s="210">
        <v>160262</v>
      </c>
      <c r="F22" s="242">
        <v>145619</v>
      </c>
      <c r="G22" s="243">
        <f t="shared" si="1"/>
        <v>0.90863086695536055</v>
      </c>
      <c r="H22" s="243">
        <f t="shared" si="2"/>
        <v>1.5430981767355911E-2</v>
      </c>
      <c r="I22" s="243">
        <f t="shared" si="3"/>
        <v>-3.9438534806584324E-2</v>
      </c>
      <c r="J22" s="244">
        <f t="shared" si="4"/>
        <v>-4.9098498380683919E-2</v>
      </c>
      <c r="K22" s="245">
        <v>1124510</v>
      </c>
      <c r="L22" s="242">
        <v>944756</v>
      </c>
      <c r="M22" s="243">
        <f t="shared" si="5"/>
        <v>0.84014904269415125</v>
      </c>
      <c r="N22" s="210">
        <v>1225183</v>
      </c>
      <c r="O22" s="242">
        <v>1028071</v>
      </c>
      <c r="P22" s="243">
        <f t="shared" si="6"/>
        <v>0.83911627895587848</v>
      </c>
      <c r="Q22" s="243">
        <f t="shared" si="7"/>
        <v>-8.2169765659497407E-2</v>
      </c>
      <c r="R22" s="243">
        <f t="shared" si="8"/>
        <v>-8.1040122715259955E-2</v>
      </c>
      <c r="S22" s="244">
        <f t="shared" si="9"/>
        <v>1.0327637382727684E-3</v>
      </c>
    </row>
    <row r="23" spans="1:19" s="240" customFormat="1" ht="15.95" customHeight="1" x14ac:dyDescent="0.25">
      <c r="A23" s="206" t="s">
        <v>126</v>
      </c>
      <c r="B23" s="241">
        <v>79188</v>
      </c>
      <c r="C23" s="242">
        <v>63038</v>
      </c>
      <c r="D23" s="243">
        <f t="shared" si="0"/>
        <v>0.79605495782189217</v>
      </c>
      <c r="E23" s="210">
        <v>85770</v>
      </c>
      <c r="F23" s="242">
        <v>65327</v>
      </c>
      <c r="G23" s="243">
        <f t="shared" si="1"/>
        <v>0.76165325871516842</v>
      </c>
      <c r="H23" s="243">
        <f t="shared" si="2"/>
        <v>-7.6740118922700273E-2</v>
      </c>
      <c r="I23" s="243">
        <f t="shared" si="3"/>
        <v>-3.5039110934223183E-2</v>
      </c>
      <c r="J23" s="244">
        <f t="shared" si="4"/>
        <v>3.4401699106723749E-2</v>
      </c>
      <c r="K23" s="245">
        <v>510994</v>
      </c>
      <c r="L23" s="242">
        <v>426390</v>
      </c>
      <c r="M23" s="243">
        <f t="shared" si="5"/>
        <v>0.83443249822894205</v>
      </c>
      <c r="N23" s="210">
        <v>485616</v>
      </c>
      <c r="O23" s="242">
        <v>391325</v>
      </c>
      <c r="P23" s="243">
        <f t="shared" si="6"/>
        <v>0.80583218015880864</v>
      </c>
      <c r="Q23" s="243">
        <f t="shared" si="7"/>
        <v>5.2259398372376475E-2</v>
      </c>
      <c r="R23" s="243">
        <f t="shared" si="8"/>
        <v>8.9605826359164364E-2</v>
      </c>
      <c r="S23" s="244">
        <f t="shared" si="9"/>
        <v>2.8600318070133413E-2</v>
      </c>
    </row>
    <row r="24" spans="1:19" s="240" customFormat="1" ht="15.95" customHeight="1" x14ac:dyDescent="0.25">
      <c r="A24" s="206" t="s">
        <v>121</v>
      </c>
      <c r="B24" s="241">
        <v>43036</v>
      </c>
      <c r="C24" s="242">
        <v>37718</v>
      </c>
      <c r="D24" s="243">
        <f t="shared" si="0"/>
        <v>0.87642903615577661</v>
      </c>
      <c r="E24" s="210">
        <v>36360</v>
      </c>
      <c r="F24" s="242">
        <v>29742</v>
      </c>
      <c r="G24" s="243">
        <f t="shared" si="1"/>
        <v>0.81798679867986801</v>
      </c>
      <c r="H24" s="243">
        <f t="shared" si="2"/>
        <v>0.18360836083608367</v>
      </c>
      <c r="I24" s="243">
        <f t="shared" si="3"/>
        <v>0.26817295407168307</v>
      </c>
      <c r="J24" s="244">
        <f t="shared" si="4"/>
        <v>5.8442237475908598E-2</v>
      </c>
      <c r="K24" s="245">
        <v>254440</v>
      </c>
      <c r="L24" s="242">
        <v>224422</v>
      </c>
      <c r="M24" s="243">
        <f t="shared" si="5"/>
        <v>0.88202326678195253</v>
      </c>
      <c r="N24" s="210">
        <v>201600</v>
      </c>
      <c r="O24" s="242">
        <v>158364</v>
      </c>
      <c r="P24" s="243">
        <f t="shared" si="6"/>
        <v>0.78553571428571434</v>
      </c>
      <c r="Q24" s="243">
        <f t="shared" si="7"/>
        <v>0.26210317460317456</v>
      </c>
      <c r="R24" s="243">
        <f t="shared" si="8"/>
        <v>0.4171276300169231</v>
      </c>
      <c r="S24" s="244">
        <f t="shared" si="9"/>
        <v>9.6487552496238194E-2</v>
      </c>
    </row>
    <row r="25" spans="1:19" ht="15.95" customHeight="1" x14ac:dyDescent="0.25">
      <c r="A25" s="206" t="s">
        <v>108</v>
      </c>
      <c r="B25" s="241">
        <v>17608</v>
      </c>
      <c r="C25" s="242">
        <v>14770</v>
      </c>
      <c r="D25" s="243">
        <f t="shared" si="0"/>
        <v>0.83882326215356651</v>
      </c>
      <c r="E25" s="210">
        <v>17608</v>
      </c>
      <c r="F25" s="242">
        <v>13404</v>
      </c>
      <c r="G25" s="243">
        <f t="shared" si="1"/>
        <v>0.7612448886869605</v>
      </c>
      <c r="H25" s="243">
        <f t="shared" si="2"/>
        <v>0</v>
      </c>
      <c r="I25" s="243">
        <f t="shared" si="3"/>
        <v>0.10190987764846304</v>
      </c>
      <c r="J25" s="244">
        <f t="shared" si="4"/>
        <v>7.757837346660601E-2</v>
      </c>
      <c r="K25" s="245">
        <v>119852</v>
      </c>
      <c r="L25" s="242">
        <v>96816</v>
      </c>
      <c r="M25" s="243">
        <f t="shared" si="5"/>
        <v>0.80779628208123355</v>
      </c>
      <c r="N25" s="210">
        <v>120132</v>
      </c>
      <c r="O25" s="242">
        <v>96820</v>
      </c>
      <c r="P25" s="243">
        <f t="shared" si="6"/>
        <v>0.80594679186228479</v>
      </c>
      <c r="Q25" s="243">
        <f t="shared" si="7"/>
        <v>-2.3307694868976991E-3</v>
      </c>
      <c r="R25" s="243">
        <f t="shared" si="8"/>
        <v>-4.1313778144980162E-5</v>
      </c>
      <c r="S25" s="244">
        <f t="shared" si="9"/>
        <v>1.8494902189487572E-3</v>
      </c>
    </row>
    <row r="26" spans="1:19" ht="15.95" customHeight="1" x14ac:dyDescent="0.25">
      <c r="A26" s="206" t="s">
        <v>106</v>
      </c>
      <c r="B26" s="241">
        <v>6468</v>
      </c>
      <c r="C26" s="242">
        <v>4634</v>
      </c>
      <c r="D26" s="243">
        <f t="shared" si="0"/>
        <v>0.71645021645021645</v>
      </c>
      <c r="E26" s="210">
        <v>5292</v>
      </c>
      <c r="F26" s="242">
        <v>3675</v>
      </c>
      <c r="G26" s="243">
        <f t="shared" si="1"/>
        <v>0.69444444444444442</v>
      </c>
      <c r="H26" s="243">
        <f t="shared" si="2"/>
        <v>0.22222222222222232</v>
      </c>
      <c r="I26" s="243">
        <f t="shared" si="3"/>
        <v>0.26095238095238105</v>
      </c>
      <c r="J26" s="244">
        <f t="shared" si="4"/>
        <v>2.2005772005772029E-2</v>
      </c>
      <c r="K26" s="245">
        <v>39690</v>
      </c>
      <c r="L26" s="242">
        <v>26469</v>
      </c>
      <c r="M26" s="243">
        <f t="shared" si="5"/>
        <v>0.66689342403628116</v>
      </c>
      <c r="N26" s="210">
        <v>31458</v>
      </c>
      <c r="O26" s="242">
        <v>22348</v>
      </c>
      <c r="P26" s="243">
        <f t="shared" si="6"/>
        <v>0.71040752749698011</v>
      </c>
      <c r="Q26" s="243">
        <f t="shared" si="7"/>
        <v>0.26168224299065423</v>
      </c>
      <c r="R26" s="243">
        <f t="shared" si="8"/>
        <v>0.18440128870592454</v>
      </c>
      <c r="S26" s="244">
        <f t="shared" si="9"/>
        <v>-4.351410346069895E-2</v>
      </c>
    </row>
    <row r="27" spans="1:19" ht="15.95" customHeight="1" thickBot="1" x14ac:dyDescent="0.3">
      <c r="A27" s="206" t="s">
        <v>114</v>
      </c>
      <c r="B27" s="241">
        <v>0</v>
      </c>
      <c r="C27" s="242">
        <v>0</v>
      </c>
      <c r="D27" s="243" t="str">
        <f t="shared" si="0"/>
        <v/>
      </c>
      <c r="E27" s="210">
        <v>0</v>
      </c>
      <c r="F27" s="242">
        <v>0</v>
      </c>
      <c r="G27" s="243" t="str">
        <f t="shared" si="1"/>
        <v/>
      </c>
      <c r="H27" s="243" t="str">
        <f t="shared" si="2"/>
        <v/>
      </c>
      <c r="I27" s="243" t="str">
        <f t="shared" si="3"/>
        <v/>
      </c>
      <c r="J27" s="244" t="str">
        <f t="shared" si="4"/>
        <v/>
      </c>
      <c r="K27" s="245">
        <v>0</v>
      </c>
      <c r="L27" s="242">
        <v>0</v>
      </c>
      <c r="M27" s="243" t="str">
        <f t="shared" si="5"/>
        <v/>
      </c>
      <c r="N27" s="210">
        <v>150</v>
      </c>
      <c r="O27" s="242">
        <v>123</v>
      </c>
      <c r="P27" s="243">
        <f t="shared" si="6"/>
        <v>0.82</v>
      </c>
      <c r="Q27" s="243">
        <f t="shared" si="7"/>
        <v>-1</v>
      </c>
      <c r="R27" s="243">
        <f t="shared" si="8"/>
        <v>-1</v>
      </c>
      <c r="S27" s="244" t="str">
        <f t="shared" si="9"/>
        <v/>
      </c>
    </row>
    <row r="28" spans="1:19" ht="15.95" customHeight="1" thickTop="1" x14ac:dyDescent="0.25">
      <c r="A28" s="233" t="s">
        <v>183</v>
      </c>
      <c r="B28" s="234">
        <v>207430</v>
      </c>
      <c r="C28" s="235">
        <v>175146</v>
      </c>
      <c r="D28" s="236">
        <f t="shared" si="0"/>
        <v>0.84436195343007281</v>
      </c>
      <c r="E28" s="237">
        <v>174394</v>
      </c>
      <c r="F28" s="235">
        <v>153421</v>
      </c>
      <c r="G28" s="236">
        <f t="shared" si="1"/>
        <v>0.87973783501725977</v>
      </c>
      <c r="H28" s="236">
        <f t="shared" si="2"/>
        <v>0.18943312269917545</v>
      </c>
      <c r="I28" s="236">
        <f t="shared" si="3"/>
        <v>0.14160382216254619</v>
      </c>
      <c r="J28" s="238">
        <f t="shared" si="4"/>
        <v>-3.5375881587186964E-2</v>
      </c>
      <c r="K28" s="239">
        <v>1217570</v>
      </c>
      <c r="L28" s="235">
        <v>1023364</v>
      </c>
      <c r="M28" s="236">
        <f t="shared" si="5"/>
        <v>0.84049705561076571</v>
      </c>
      <c r="N28" s="237">
        <v>1195185</v>
      </c>
      <c r="O28" s="235">
        <v>1021898</v>
      </c>
      <c r="P28" s="236">
        <f t="shared" si="6"/>
        <v>0.85501240393746569</v>
      </c>
      <c r="Q28" s="236">
        <f t="shared" si="7"/>
        <v>1.8729318055363819E-2</v>
      </c>
      <c r="R28" s="236">
        <f t="shared" si="8"/>
        <v>1.4345854478627906E-3</v>
      </c>
      <c r="S28" s="238">
        <f t="shared" si="9"/>
        <v>-1.4515348326699984E-2</v>
      </c>
    </row>
    <row r="29" spans="1:19" s="240" customFormat="1" ht="15.95" customHeight="1" x14ac:dyDescent="0.25">
      <c r="A29" s="206" t="s">
        <v>107</v>
      </c>
      <c r="B29" s="241">
        <v>144402</v>
      </c>
      <c r="C29" s="242">
        <v>122597</v>
      </c>
      <c r="D29" s="243">
        <f t="shared" si="0"/>
        <v>0.84899793631667153</v>
      </c>
      <c r="E29" s="210">
        <v>137350</v>
      </c>
      <c r="F29" s="242">
        <v>124668</v>
      </c>
      <c r="G29" s="243">
        <f t="shared" si="1"/>
        <v>0.90766654532216962</v>
      </c>
      <c r="H29" s="243">
        <f t="shared" si="2"/>
        <v>5.1343283582089505E-2</v>
      </c>
      <c r="I29" s="243">
        <f t="shared" si="3"/>
        <v>-1.6612121795488766E-2</v>
      </c>
      <c r="J29" s="244">
        <f t="shared" si="4"/>
        <v>-5.8668609005498085E-2</v>
      </c>
      <c r="K29" s="245">
        <v>990194</v>
      </c>
      <c r="L29" s="242">
        <v>829602</v>
      </c>
      <c r="M29" s="243">
        <f t="shared" si="5"/>
        <v>0.83781763977563994</v>
      </c>
      <c r="N29" s="210">
        <v>994803</v>
      </c>
      <c r="O29" s="242">
        <v>856312</v>
      </c>
      <c r="P29" s="243">
        <f t="shared" si="6"/>
        <v>0.86078550225522033</v>
      </c>
      <c r="Q29" s="243">
        <f t="shared" si="7"/>
        <v>-4.6330781069217064E-3</v>
      </c>
      <c r="R29" s="243">
        <f t="shared" si="8"/>
        <v>-3.1191902017021822E-2</v>
      </c>
      <c r="S29" s="244">
        <f t="shared" si="9"/>
        <v>-2.2967862479580381E-2</v>
      </c>
    </row>
    <row r="30" spans="1:19" ht="15.95" customHeight="1" x14ac:dyDescent="0.25">
      <c r="A30" s="206" t="s">
        <v>126</v>
      </c>
      <c r="B30" s="241">
        <v>39972</v>
      </c>
      <c r="C30" s="242">
        <v>34050</v>
      </c>
      <c r="D30" s="243">
        <f t="shared" si="0"/>
        <v>0.85184629240468324</v>
      </c>
      <c r="E30" s="210">
        <v>36924</v>
      </c>
      <c r="F30" s="242">
        <v>28701</v>
      </c>
      <c r="G30" s="243">
        <f t="shared" si="1"/>
        <v>0.77729931751706205</v>
      </c>
      <c r="H30" s="243">
        <f t="shared" si="2"/>
        <v>8.2547936301592406E-2</v>
      </c>
      <c r="I30" s="243">
        <f t="shared" si="3"/>
        <v>0.18636981289850518</v>
      </c>
      <c r="J30" s="244">
        <f t="shared" si="4"/>
        <v>7.4546974887621187E-2</v>
      </c>
      <c r="K30" s="245">
        <v>191748</v>
      </c>
      <c r="L30" s="242">
        <v>164715</v>
      </c>
      <c r="M30" s="243">
        <f t="shared" si="5"/>
        <v>0.85901808623818765</v>
      </c>
      <c r="N30" s="210">
        <v>198462</v>
      </c>
      <c r="O30" s="242">
        <v>164209</v>
      </c>
      <c r="P30" s="243">
        <f t="shared" si="6"/>
        <v>0.82740776571837427</v>
      </c>
      <c r="Q30" s="243">
        <f t="shared" si="7"/>
        <v>-3.3830153883363079E-2</v>
      </c>
      <c r="R30" s="243">
        <f t="shared" si="8"/>
        <v>3.0814388979898411E-3</v>
      </c>
      <c r="S30" s="244">
        <f t="shared" si="9"/>
        <v>3.1610320519813384E-2</v>
      </c>
    </row>
    <row r="31" spans="1:19" ht="15.95" customHeight="1" x14ac:dyDescent="0.25">
      <c r="A31" s="206" t="s">
        <v>121</v>
      </c>
      <c r="B31" s="241">
        <v>23056</v>
      </c>
      <c r="C31" s="242">
        <v>18499</v>
      </c>
      <c r="D31" s="243">
        <f t="shared" si="0"/>
        <v>0.8023507980569049</v>
      </c>
      <c r="E31" s="210">
        <v>0</v>
      </c>
      <c r="F31" s="242">
        <v>0</v>
      </c>
      <c r="G31" s="243" t="str">
        <f t="shared" si="1"/>
        <v/>
      </c>
      <c r="H31" s="243" t="str">
        <f t="shared" si="2"/>
        <v/>
      </c>
      <c r="I31" s="243" t="str">
        <f t="shared" si="3"/>
        <v/>
      </c>
      <c r="J31" s="244" t="str">
        <f t="shared" si="4"/>
        <v/>
      </c>
      <c r="K31" s="245">
        <v>35060</v>
      </c>
      <c r="L31" s="242">
        <v>28565</v>
      </c>
      <c r="M31" s="243">
        <f t="shared" si="5"/>
        <v>0.81474614945807189</v>
      </c>
      <c r="N31" s="210">
        <v>1800</v>
      </c>
      <c r="O31" s="242">
        <v>1325</v>
      </c>
      <c r="P31" s="243">
        <f t="shared" si="6"/>
        <v>0.73611111111111116</v>
      </c>
      <c r="Q31" s="243">
        <f t="shared" si="7"/>
        <v>18.477777777777778</v>
      </c>
      <c r="R31" s="243">
        <f t="shared" si="8"/>
        <v>20.558490566037737</v>
      </c>
      <c r="S31" s="244">
        <f t="shared" si="9"/>
        <v>7.8635038346960728E-2</v>
      </c>
    </row>
    <row r="32" spans="1:19" ht="15.95" customHeight="1" x14ac:dyDescent="0.25">
      <c r="A32" s="206" t="s">
        <v>136</v>
      </c>
      <c r="B32" s="241">
        <v>0</v>
      </c>
      <c r="C32" s="242">
        <v>0</v>
      </c>
      <c r="D32" s="243" t="str">
        <f t="shared" si="0"/>
        <v/>
      </c>
      <c r="E32" s="210">
        <v>120</v>
      </c>
      <c r="F32" s="242">
        <v>52</v>
      </c>
      <c r="G32" s="243">
        <f t="shared" si="1"/>
        <v>0.43333333333333335</v>
      </c>
      <c r="H32" s="243">
        <f t="shared" si="2"/>
        <v>-1</v>
      </c>
      <c r="I32" s="243">
        <f t="shared" si="3"/>
        <v>-1</v>
      </c>
      <c r="J32" s="244" t="str">
        <f t="shared" si="4"/>
        <v/>
      </c>
      <c r="K32" s="245">
        <v>0</v>
      </c>
      <c r="L32" s="242">
        <v>0</v>
      </c>
      <c r="M32" s="243" t="str">
        <f t="shared" si="5"/>
        <v/>
      </c>
      <c r="N32" s="210">
        <v>120</v>
      </c>
      <c r="O32" s="242">
        <v>52</v>
      </c>
      <c r="P32" s="243">
        <f t="shared" si="6"/>
        <v>0.43333333333333335</v>
      </c>
      <c r="Q32" s="243">
        <f t="shared" si="7"/>
        <v>-1</v>
      </c>
      <c r="R32" s="243">
        <f t="shared" si="8"/>
        <v>-1</v>
      </c>
      <c r="S32" s="244" t="str">
        <f t="shared" si="9"/>
        <v/>
      </c>
    </row>
    <row r="33" spans="1:19" ht="15.95" customHeight="1" thickBot="1" x14ac:dyDescent="0.3">
      <c r="A33" s="206" t="s">
        <v>108</v>
      </c>
      <c r="B33" s="241">
        <v>0</v>
      </c>
      <c r="C33" s="242">
        <v>0</v>
      </c>
      <c r="D33" s="243" t="str">
        <f t="shared" si="0"/>
        <v/>
      </c>
      <c r="E33" s="210">
        <v>0</v>
      </c>
      <c r="F33" s="242">
        <v>0</v>
      </c>
      <c r="G33" s="243" t="str">
        <f t="shared" si="1"/>
        <v/>
      </c>
      <c r="H33" s="243" t="str">
        <f t="shared" si="2"/>
        <v/>
      </c>
      <c r="I33" s="243" t="str">
        <f t="shared" si="3"/>
        <v/>
      </c>
      <c r="J33" s="244" t="str">
        <f t="shared" si="4"/>
        <v/>
      </c>
      <c r="K33" s="245">
        <v>568</v>
      </c>
      <c r="L33" s="242">
        <v>482</v>
      </c>
      <c r="M33" s="243">
        <f t="shared" si="5"/>
        <v>0.84859154929577463</v>
      </c>
      <c r="N33" s="210">
        <v>0</v>
      </c>
      <c r="O33" s="242">
        <v>0</v>
      </c>
      <c r="P33" s="243" t="str">
        <f t="shared" si="6"/>
        <v/>
      </c>
      <c r="Q33" s="243" t="str">
        <f t="shared" si="7"/>
        <v/>
      </c>
      <c r="R33" s="243" t="str">
        <f t="shared" si="8"/>
        <v/>
      </c>
      <c r="S33" s="244" t="str">
        <f t="shared" si="9"/>
        <v/>
      </c>
    </row>
    <row r="34" spans="1:19" s="240" customFormat="1" ht="15.95" customHeight="1" thickTop="1" x14ac:dyDescent="0.2">
      <c r="A34" s="233" t="s">
        <v>143</v>
      </c>
      <c r="B34" s="234">
        <v>178262</v>
      </c>
      <c r="C34" s="235">
        <v>158170</v>
      </c>
      <c r="D34" s="236">
        <f t="shared" si="0"/>
        <v>0.88728949523734724</v>
      </c>
      <c r="E34" s="237">
        <v>158854</v>
      </c>
      <c r="F34" s="235">
        <v>135566</v>
      </c>
      <c r="G34" s="236">
        <f t="shared" si="1"/>
        <v>0.85339997733768114</v>
      </c>
      <c r="H34" s="236">
        <f t="shared" si="2"/>
        <v>0.12217507900336155</v>
      </c>
      <c r="I34" s="236">
        <f t="shared" si="3"/>
        <v>0.16673797264800916</v>
      </c>
      <c r="J34" s="238">
        <f t="shared" si="4"/>
        <v>3.38895178996661E-2</v>
      </c>
      <c r="K34" s="239">
        <v>1135496</v>
      </c>
      <c r="L34" s="235">
        <v>977048</v>
      </c>
      <c r="M34" s="236">
        <f t="shared" si="5"/>
        <v>0.86045921782199142</v>
      </c>
      <c r="N34" s="237">
        <v>987900</v>
      </c>
      <c r="O34" s="235">
        <v>837464</v>
      </c>
      <c r="P34" s="236">
        <f t="shared" si="6"/>
        <v>0.84772142929446304</v>
      </c>
      <c r="Q34" s="236">
        <f t="shared" si="7"/>
        <v>0.14940378580828018</v>
      </c>
      <c r="R34" s="236">
        <f t="shared" si="8"/>
        <v>0.16667462720785609</v>
      </c>
      <c r="S34" s="238">
        <f t="shared" si="9"/>
        <v>1.2737788527528382E-2</v>
      </c>
    </row>
    <row r="35" spans="1:19" ht="15.95" customHeight="1" x14ac:dyDescent="0.25">
      <c r="A35" s="206" t="s">
        <v>107</v>
      </c>
      <c r="B35" s="241">
        <v>92212</v>
      </c>
      <c r="C35" s="242">
        <v>83369</v>
      </c>
      <c r="D35" s="243">
        <f t="shared" si="0"/>
        <v>0.90410141847048109</v>
      </c>
      <c r="E35" s="210">
        <v>78628</v>
      </c>
      <c r="F35" s="242">
        <v>70444</v>
      </c>
      <c r="G35" s="243">
        <f t="shared" si="1"/>
        <v>0.89591494124230553</v>
      </c>
      <c r="H35" s="243">
        <f t="shared" si="2"/>
        <v>0.17276288345118784</v>
      </c>
      <c r="I35" s="243">
        <f t="shared" si="3"/>
        <v>0.18347907557776399</v>
      </c>
      <c r="J35" s="244">
        <f t="shared" si="4"/>
        <v>8.1864772281755593E-3</v>
      </c>
      <c r="K35" s="245">
        <v>628822</v>
      </c>
      <c r="L35" s="242">
        <v>542278</v>
      </c>
      <c r="M35" s="243">
        <f t="shared" si="5"/>
        <v>0.86237122746977679</v>
      </c>
      <c r="N35" s="210">
        <v>570066</v>
      </c>
      <c r="O35" s="242">
        <v>503455</v>
      </c>
      <c r="P35" s="243">
        <f t="shared" si="6"/>
        <v>0.88315212624503125</v>
      </c>
      <c r="Q35" s="243">
        <f t="shared" si="7"/>
        <v>0.10306876747604665</v>
      </c>
      <c r="R35" s="243">
        <f t="shared" si="8"/>
        <v>7.7113148146308985E-2</v>
      </c>
      <c r="S35" s="244">
        <f t="shared" si="9"/>
        <v>-2.0780898775254464E-2</v>
      </c>
    </row>
    <row r="36" spans="1:19" ht="15.95" customHeight="1" x14ac:dyDescent="0.25">
      <c r="A36" s="206" t="s">
        <v>121</v>
      </c>
      <c r="B36" s="241">
        <v>52204</v>
      </c>
      <c r="C36" s="242">
        <v>45176</v>
      </c>
      <c r="D36" s="243">
        <f t="shared" si="0"/>
        <v>0.86537430081986055</v>
      </c>
      <c r="E36" s="210">
        <v>36000</v>
      </c>
      <c r="F36" s="242">
        <v>31393</v>
      </c>
      <c r="G36" s="243">
        <f t="shared" si="1"/>
        <v>0.87202777777777774</v>
      </c>
      <c r="H36" s="243">
        <f t="shared" si="2"/>
        <v>0.45011111111111113</v>
      </c>
      <c r="I36" s="243">
        <f t="shared" si="3"/>
        <v>0.43904692128818534</v>
      </c>
      <c r="J36" s="244">
        <f t="shared" si="4"/>
        <v>-6.6534769579171815E-3</v>
      </c>
      <c r="K36" s="245">
        <v>287380</v>
      </c>
      <c r="L36" s="242">
        <v>245438</v>
      </c>
      <c r="M36" s="243">
        <f t="shared" si="5"/>
        <v>0.85405386596144472</v>
      </c>
      <c r="N36" s="210">
        <v>200700</v>
      </c>
      <c r="O36" s="242">
        <v>158633</v>
      </c>
      <c r="P36" s="243">
        <f t="shared" si="6"/>
        <v>0.79039860488290981</v>
      </c>
      <c r="Q36" s="243">
        <f t="shared" si="7"/>
        <v>0.43188839063278528</v>
      </c>
      <c r="R36" s="243">
        <f t="shared" si="8"/>
        <v>0.54720644506502425</v>
      </c>
      <c r="S36" s="244">
        <f t="shared" si="9"/>
        <v>6.3655261078534919E-2</v>
      </c>
    </row>
    <row r="37" spans="1:19" ht="15.95" customHeight="1" thickBot="1" x14ac:dyDescent="0.3">
      <c r="A37" s="206" t="s">
        <v>126</v>
      </c>
      <c r="B37" s="241">
        <v>33846</v>
      </c>
      <c r="C37" s="242">
        <v>29625</v>
      </c>
      <c r="D37" s="243">
        <f t="shared" si="0"/>
        <v>0.87528806949122495</v>
      </c>
      <c r="E37" s="210">
        <v>44226</v>
      </c>
      <c r="F37" s="242">
        <v>33729</v>
      </c>
      <c r="G37" s="243">
        <f t="shared" si="1"/>
        <v>0.76265092931759604</v>
      </c>
      <c r="H37" s="243">
        <f t="shared" si="2"/>
        <v>-0.2347035680369014</v>
      </c>
      <c r="I37" s="243">
        <f t="shared" si="3"/>
        <v>-0.12167570933024996</v>
      </c>
      <c r="J37" s="244">
        <f t="shared" si="4"/>
        <v>0.11263714017362891</v>
      </c>
      <c r="K37" s="245">
        <v>219294</v>
      </c>
      <c r="L37" s="242">
        <v>189332</v>
      </c>
      <c r="M37" s="243">
        <f t="shared" si="5"/>
        <v>0.86337063485549081</v>
      </c>
      <c r="N37" s="210">
        <v>217134</v>
      </c>
      <c r="O37" s="242">
        <v>175376</v>
      </c>
      <c r="P37" s="243">
        <f t="shared" si="6"/>
        <v>0.80768557664852114</v>
      </c>
      <c r="Q37" s="243">
        <f t="shared" si="7"/>
        <v>9.9477741855260593E-3</v>
      </c>
      <c r="R37" s="243">
        <f t="shared" si="8"/>
        <v>7.9577593285284243E-2</v>
      </c>
      <c r="S37" s="244">
        <f t="shared" si="9"/>
        <v>5.5685058206969673E-2</v>
      </c>
    </row>
    <row r="38" spans="1:19" s="240" customFormat="1" ht="15.95" customHeight="1" thickTop="1" x14ac:dyDescent="0.2">
      <c r="A38" s="233" t="s">
        <v>184</v>
      </c>
      <c r="B38" s="234">
        <v>163169</v>
      </c>
      <c r="C38" s="235">
        <v>133838</v>
      </c>
      <c r="D38" s="236">
        <f t="shared" si="0"/>
        <v>0.82024159000790586</v>
      </c>
      <c r="E38" s="237">
        <v>130519</v>
      </c>
      <c r="F38" s="235">
        <v>112651</v>
      </c>
      <c r="G38" s="236">
        <f t="shared" si="1"/>
        <v>0.86310039151387918</v>
      </c>
      <c r="H38" s="236">
        <f t="shared" si="2"/>
        <v>0.2501551498249297</v>
      </c>
      <c r="I38" s="236">
        <f t="shared" si="3"/>
        <v>0.1880764485002353</v>
      </c>
      <c r="J38" s="238">
        <f t="shared" si="4"/>
        <v>-4.2858801505973321E-2</v>
      </c>
      <c r="K38" s="239">
        <v>946325</v>
      </c>
      <c r="L38" s="235">
        <v>786174</v>
      </c>
      <c r="M38" s="236">
        <f t="shared" si="5"/>
        <v>0.83076532903600775</v>
      </c>
      <c r="N38" s="237">
        <v>876862</v>
      </c>
      <c r="O38" s="235">
        <v>735605</v>
      </c>
      <c r="P38" s="236">
        <f t="shared" si="6"/>
        <v>0.83890623610100568</v>
      </c>
      <c r="Q38" s="236">
        <f t="shared" si="7"/>
        <v>7.9217710426498167E-2</v>
      </c>
      <c r="R38" s="236">
        <f t="shared" si="8"/>
        <v>6.8744774709252887E-2</v>
      </c>
      <c r="S38" s="238">
        <f t="shared" si="9"/>
        <v>-8.1409070649979265E-3</v>
      </c>
    </row>
    <row r="39" spans="1:19" ht="15.95" customHeight="1" x14ac:dyDescent="0.25">
      <c r="A39" s="206" t="s">
        <v>107</v>
      </c>
      <c r="B39" s="241">
        <v>96261</v>
      </c>
      <c r="C39" s="242">
        <v>81480</v>
      </c>
      <c r="D39" s="243">
        <f t="shared" si="0"/>
        <v>0.84644871754916318</v>
      </c>
      <c r="E39" s="210">
        <v>82201</v>
      </c>
      <c r="F39" s="242">
        <v>75554</v>
      </c>
      <c r="G39" s="243">
        <f t="shared" si="1"/>
        <v>0.9191372367732753</v>
      </c>
      <c r="H39" s="243">
        <f t="shared" si="2"/>
        <v>0.17104414788141264</v>
      </c>
      <c r="I39" s="243">
        <f t="shared" si="3"/>
        <v>7.8433967758159806E-2</v>
      </c>
      <c r="J39" s="244">
        <f t="shared" si="4"/>
        <v>-7.2688519224112125E-2</v>
      </c>
      <c r="K39" s="245">
        <v>637009</v>
      </c>
      <c r="L39" s="242">
        <v>541329</v>
      </c>
      <c r="M39" s="243">
        <f t="shared" si="5"/>
        <v>0.8497980405300396</v>
      </c>
      <c r="N39" s="210">
        <v>596710</v>
      </c>
      <c r="O39" s="242">
        <v>520160</v>
      </c>
      <c r="P39" s="243">
        <f t="shared" si="6"/>
        <v>0.87171322753096148</v>
      </c>
      <c r="Q39" s="243">
        <f t="shared" si="7"/>
        <v>6.7535318664007749E-2</v>
      </c>
      <c r="R39" s="243">
        <f t="shared" si="8"/>
        <v>4.0697093202091583E-2</v>
      </c>
      <c r="S39" s="244">
        <f t="shared" si="9"/>
        <v>-2.1915187000921876E-2</v>
      </c>
    </row>
    <row r="40" spans="1:19" ht="15.95" customHeight="1" x14ac:dyDescent="0.25">
      <c r="A40" s="206" t="s">
        <v>126</v>
      </c>
      <c r="B40" s="241">
        <v>47988</v>
      </c>
      <c r="C40" s="242">
        <v>36737</v>
      </c>
      <c r="D40" s="243">
        <f t="shared" si="0"/>
        <v>0.76554555305493044</v>
      </c>
      <c r="E40" s="210">
        <v>32838</v>
      </c>
      <c r="F40" s="242">
        <v>25339</v>
      </c>
      <c r="G40" s="243">
        <f t="shared" si="1"/>
        <v>0.77163651866739758</v>
      </c>
      <c r="H40" s="243">
        <f t="shared" si="2"/>
        <v>0.46135574639137578</v>
      </c>
      <c r="I40" s="243">
        <f t="shared" si="3"/>
        <v>0.44982043490271906</v>
      </c>
      <c r="J40" s="244">
        <f t="shared" si="4"/>
        <v>-6.0909656124671363E-3</v>
      </c>
      <c r="K40" s="245">
        <v>200496</v>
      </c>
      <c r="L40" s="242">
        <v>160590</v>
      </c>
      <c r="M40" s="243">
        <f t="shared" si="5"/>
        <v>0.80096361024658846</v>
      </c>
      <c r="N40" s="210">
        <v>185472</v>
      </c>
      <c r="O40" s="242">
        <v>146345</v>
      </c>
      <c r="P40" s="243">
        <f t="shared" si="6"/>
        <v>0.78904093340234649</v>
      </c>
      <c r="Q40" s="243">
        <f t="shared" si="7"/>
        <v>8.1004140786749446E-2</v>
      </c>
      <c r="R40" s="243">
        <f t="shared" si="8"/>
        <v>9.7338480986709497E-2</v>
      </c>
      <c r="S40" s="244">
        <f t="shared" si="9"/>
        <v>1.1922676844241975E-2</v>
      </c>
    </row>
    <row r="41" spans="1:19" ht="15.95" customHeight="1" thickBot="1" x14ac:dyDescent="0.3">
      <c r="A41" s="206" t="s">
        <v>121</v>
      </c>
      <c r="B41" s="241">
        <v>18920</v>
      </c>
      <c r="C41" s="242">
        <v>15621</v>
      </c>
      <c r="D41" s="243">
        <f t="shared" si="0"/>
        <v>0.8256342494714588</v>
      </c>
      <c r="E41" s="210">
        <v>15480</v>
      </c>
      <c r="F41" s="242">
        <v>11758</v>
      </c>
      <c r="G41" s="243">
        <f t="shared" si="1"/>
        <v>0.75956072351421189</v>
      </c>
      <c r="H41" s="243">
        <f t="shared" si="2"/>
        <v>0.22222222222222232</v>
      </c>
      <c r="I41" s="243">
        <f t="shared" si="3"/>
        <v>0.32854226909338324</v>
      </c>
      <c r="J41" s="244">
        <f t="shared" si="4"/>
        <v>6.6073525957246915E-2</v>
      </c>
      <c r="K41" s="245">
        <v>108820</v>
      </c>
      <c r="L41" s="242">
        <v>84255</v>
      </c>
      <c r="M41" s="243">
        <f t="shared" si="5"/>
        <v>0.77426024627825762</v>
      </c>
      <c r="N41" s="210">
        <v>94680</v>
      </c>
      <c r="O41" s="242">
        <v>69100</v>
      </c>
      <c r="P41" s="243">
        <f t="shared" si="6"/>
        <v>0.72982678495986486</v>
      </c>
      <c r="Q41" s="243">
        <f t="shared" si="7"/>
        <v>0.14934516265314746</v>
      </c>
      <c r="R41" s="243">
        <f t="shared" si="8"/>
        <v>0.21931982633863956</v>
      </c>
      <c r="S41" s="244">
        <f t="shared" si="9"/>
        <v>4.4433461318392764E-2</v>
      </c>
    </row>
    <row r="42" spans="1:19" ht="15.95" customHeight="1" thickTop="1" x14ac:dyDescent="0.25">
      <c r="A42" s="233" t="s">
        <v>144</v>
      </c>
      <c r="B42" s="234">
        <v>136476</v>
      </c>
      <c r="C42" s="235">
        <v>116093</v>
      </c>
      <c r="D42" s="236">
        <f t="shared" si="0"/>
        <v>0.8506477329347284</v>
      </c>
      <c r="E42" s="237">
        <v>130557</v>
      </c>
      <c r="F42" s="235">
        <v>113677</v>
      </c>
      <c r="G42" s="236">
        <f t="shared" si="1"/>
        <v>0.87070781344546822</v>
      </c>
      <c r="H42" s="236">
        <f t="shared" si="2"/>
        <v>4.5336519681058896E-2</v>
      </c>
      <c r="I42" s="236">
        <f t="shared" si="3"/>
        <v>2.1253199855731486E-2</v>
      </c>
      <c r="J42" s="238">
        <f t="shared" si="4"/>
        <v>-2.0060080510739819E-2</v>
      </c>
      <c r="K42" s="239">
        <v>893039</v>
      </c>
      <c r="L42" s="235">
        <v>739979</v>
      </c>
      <c r="M42" s="236">
        <f t="shared" si="5"/>
        <v>0.82860770918179383</v>
      </c>
      <c r="N42" s="237">
        <v>967637</v>
      </c>
      <c r="O42" s="235">
        <v>797927</v>
      </c>
      <c r="P42" s="236">
        <f t="shared" si="6"/>
        <v>0.8246139823094818</v>
      </c>
      <c r="Q42" s="236">
        <f t="shared" si="7"/>
        <v>-7.7092959446569354E-2</v>
      </c>
      <c r="R42" s="236">
        <f t="shared" si="8"/>
        <v>-7.2623184827684706E-2</v>
      </c>
      <c r="S42" s="238">
        <f t="shared" si="9"/>
        <v>3.9937268723120312E-3</v>
      </c>
    </row>
    <row r="43" spans="1:19" s="240" customFormat="1" ht="15.95" customHeight="1" x14ac:dyDescent="0.25">
      <c r="A43" s="206" t="s">
        <v>107</v>
      </c>
      <c r="B43" s="241">
        <v>84465</v>
      </c>
      <c r="C43" s="242">
        <v>74002</v>
      </c>
      <c r="D43" s="243">
        <f t="shared" si="0"/>
        <v>0.87612620612087844</v>
      </c>
      <c r="E43" s="210">
        <v>82082</v>
      </c>
      <c r="F43" s="242">
        <v>75029</v>
      </c>
      <c r="G43" s="243">
        <f t="shared" si="1"/>
        <v>0.91407373114690182</v>
      </c>
      <c r="H43" s="243">
        <f t="shared" si="2"/>
        <v>2.9031943666089965E-2</v>
      </c>
      <c r="I43" s="243">
        <f t="shared" si="3"/>
        <v>-1.3688040624291964E-2</v>
      </c>
      <c r="J43" s="244">
        <f t="shared" si="4"/>
        <v>-3.7947525026023388E-2</v>
      </c>
      <c r="K43" s="245">
        <v>592971</v>
      </c>
      <c r="L43" s="242">
        <v>504576</v>
      </c>
      <c r="M43" s="243">
        <f t="shared" si="5"/>
        <v>0.85092862888741605</v>
      </c>
      <c r="N43" s="210">
        <v>609930</v>
      </c>
      <c r="O43" s="242">
        <v>535142</v>
      </c>
      <c r="P43" s="243">
        <f t="shared" si="6"/>
        <v>0.8773826504680865</v>
      </c>
      <c r="Q43" s="243">
        <f t="shared" si="7"/>
        <v>-2.7804830062466146E-2</v>
      </c>
      <c r="R43" s="243">
        <f t="shared" si="8"/>
        <v>-5.7117550108195636E-2</v>
      </c>
      <c r="S43" s="244">
        <f t="shared" si="9"/>
        <v>-2.645402158067045E-2</v>
      </c>
    </row>
    <row r="44" spans="1:19" ht="15.95" customHeight="1" x14ac:dyDescent="0.25">
      <c r="A44" s="206" t="s">
        <v>121</v>
      </c>
      <c r="B44" s="241">
        <v>24004</v>
      </c>
      <c r="C44" s="242">
        <v>20172</v>
      </c>
      <c r="D44" s="243">
        <f t="shared" si="0"/>
        <v>0.84035994000999836</v>
      </c>
      <c r="E44" s="210">
        <v>21060</v>
      </c>
      <c r="F44" s="242">
        <v>15974</v>
      </c>
      <c r="G44" s="243">
        <f t="shared" si="1"/>
        <v>0.75849952516619179</v>
      </c>
      <c r="H44" s="243">
        <f t="shared" si="2"/>
        <v>0.13979107312440653</v>
      </c>
      <c r="I44" s="243">
        <f t="shared" si="3"/>
        <v>0.26280205333667217</v>
      </c>
      <c r="J44" s="244">
        <f t="shared" si="4"/>
        <v>8.1860414843806573E-2</v>
      </c>
      <c r="K44" s="245">
        <v>122840</v>
      </c>
      <c r="L44" s="242">
        <v>96387</v>
      </c>
      <c r="M44" s="243">
        <f t="shared" si="5"/>
        <v>0.78465483555845006</v>
      </c>
      <c r="N44" s="210">
        <v>178200</v>
      </c>
      <c r="O44" s="242">
        <v>122571</v>
      </c>
      <c r="P44" s="243">
        <f t="shared" si="6"/>
        <v>0.68782828282828279</v>
      </c>
      <c r="Q44" s="243">
        <f t="shared" si="7"/>
        <v>-0.31066217732884405</v>
      </c>
      <c r="R44" s="243">
        <f t="shared" si="8"/>
        <v>-0.21362312455637955</v>
      </c>
      <c r="S44" s="244">
        <f t="shared" si="9"/>
        <v>9.682655273016727E-2</v>
      </c>
    </row>
    <row r="45" spans="1:19" ht="15.95" customHeight="1" x14ac:dyDescent="0.25">
      <c r="A45" s="206" t="s">
        <v>277</v>
      </c>
      <c r="B45" s="241">
        <v>17699</v>
      </c>
      <c r="C45" s="242">
        <v>13768</v>
      </c>
      <c r="D45" s="243">
        <f t="shared" si="0"/>
        <v>0.77789705633086614</v>
      </c>
      <c r="E45" s="210">
        <v>15469</v>
      </c>
      <c r="F45" s="242">
        <v>12535</v>
      </c>
      <c r="G45" s="243">
        <f t="shared" si="1"/>
        <v>0.81033033809554589</v>
      </c>
      <c r="H45" s="243">
        <f t="shared" si="2"/>
        <v>0.14415928631456465</v>
      </c>
      <c r="I45" s="243">
        <f t="shared" si="3"/>
        <v>9.8364579178300771E-2</v>
      </c>
      <c r="J45" s="244">
        <f t="shared" si="4"/>
        <v>-3.2433281764679744E-2</v>
      </c>
      <c r="K45" s="245">
        <v>111732</v>
      </c>
      <c r="L45" s="242">
        <v>82752</v>
      </c>
      <c r="M45" s="243">
        <f t="shared" si="5"/>
        <v>0.7406293631188916</v>
      </c>
      <c r="N45" s="210">
        <v>101285</v>
      </c>
      <c r="O45" s="242">
        <v>74345</v>
      </c>
      <c r="P45" s="243">
        <f t="shared" si="6"/>
        <v>0.73401787036579946</v>
      </c>
      <c r="Q45" s="243">
        <f t="shared" si="7"/>
        <v>0.10314459199289128</v>
      </c>
      <c r="R45" s="243">
        <f t="shared" si="8"/>
        <v>0.11308090658416847</v>
      </c>
      <c r="S45" s="244">
        <f t="shared" si="9"/>
        <v>6.6114927530921408E-3</v>
      </c>
    </row>
    <row r="46" spans="1:19" ht="15.95" customHeight="1" thickBot="1" x14ac:dyDescent="0.3">
      <c r="A46" s="206" t="s">
        <v>126</v>
      </c>
      <c r="B46" s="241">
        <v>10308</v>
      </c>
      <c r="C46" s="242">
        <v>8151</v>
      </c>
      <c r="D46" s="243">
        <f t="shared" si="0"/>
        <v>0.79074505238649595</v>
      </c>
      <c r="E46" s="210">
        <v>11946</v>
      </c>
      <c r="F46" s="242">
        <v>10139</v>
      </c>
      <c r="G46" s="243">
        <f t="shared" si="1"/>
        <v>0.84873597857023275</v>
      </c>
      <c r="H46" s="243">
        <f t="shared" si="2"/>
        <v>-0.13711702661978908</v>
      </c>
      <c r="I46" s="243">
        <f t="shared" si="3"/>
        <v>-0.19607456356642672</v>
      </c>
      <c r="J46" s="244">
        <f t="shared" si="4"/>
        <v>-5.7990926183736802E-2</v>
      </c>
      <c r="K46" s="245">
        <v>65496</v>
      </c>
      <c r="L46" s="242">
        <v>56264</v>
      </c>
      <c r="M46" s="243">
        <f t="shared" si="5"/>
        <v>0.85904482716501773</v>
      </c>
      <c r="N46" s="210">
        <v>78222</v>
      </c>
      <c r="O46" s="242">
        <v>65869</v>
      </c>
      <c r="P46" s="243">
        <f t="shared" si="6"/>
        <v>0.84207767635703512</v>
      </c>
      <c r="Q46" s="243">
        <f t="shared" si="7"/>
        <v>-0.16269080309887241</v>
      </c>
      <c r="R46" s="243">
        <f t="shared" si="8"/>
        <v>-0.14581973310662066</v>
      </c>
      <c r="S46" s="244">
        <f t="shared" si="9"/>
        <v>1.6967150807982612E-2</v>
      </c>
    </row>
    <row r="47" spans="1:19" ht="15.95" customHeight="1" thickTop="1" x14ac:dyDescent="0.25">
      <c r="A47" s="233" t="s">
        <v>185</v>
      </c>
      <c r="B47" s="234">
        <v>121939</v>
      </c>
      <c r="C47" s="235">
        <v>106735</v>
      </c>
      <c r="D47" s="236">
        <f t="shared" si="0"/>
        <v>0.87531470653359467</v>
      </c>
      <c r="E47" s="237">
        <v>112980</v>
      </c>
      <c r="F47" s="235">
        <v>96281</v>
      </c>
      <c r="G47" s="236">
        <f t="shared" si="1"/>
        <v>0.85219507877500444</v>
      </c>
      <c r="H47" s="236">
        <f t="shared" si="2"/>
        <v>7.9297220747034824E-2</v>
      </c>
      <c r="I47" s="236">
        <f t="shared" si="3"/>
        <v>0.10857801643107146</v>
      </c>
      <c r="J47" s="238">
        <f t="shared" si="4"/>
        <v>2.3119627758590222E-2</v>
      </c>
      <c r="K47" s="239">
        <v>778270</v>
      </c>
      <c r="L47" s="235">
        <v>669803</v>
      </c>
      <c r="M47" s="236">
        <f t="shared" si="5"/>
        <v>0.86063062947306201</v>
      </c>
      <c r="N47" s="237">
        <v>774918</v>
      </c>
      <c r="O47" s="235">
        <v>666505</v>
      </c>
      <c r="P47" s="236">
        <f t="shared" si="6"/>
        <v>0.86009745547270811</v>
      </c>
      <c r="Q47" s="236">
        <f t="shared" si="7"/>
        <v>4.325618968716638E-3</v>
      </c>
      <c r="R47" s="236">
        <f t="shared" si="8"/>
        <v>4.9481999384850539E-3</v>
      </c>
      <c r="S47" s="238">
        <f t="shared" si="9"/>
        <v>5.3317400035390872E-4</v>
      </c>
    </row>
    <row r="48" spans="1:19" ht="15.95" customHeight="1" x14ac:dyDescent="0.25">
      <c r="A48" s="206" t="s">
        <v>126</v>
      </c>
      <c r="B48" s="241">
        <v>44016</v>
      </c>
      <c r="C48" s="242">
        <v>36542</v>
      </c>
      <c r="D48" s="243">
        <f t="shared" si="0"/>
        <v>0.83019810977826247</v>
      </c>
      <c r="E48" s="210">
        <v>41250</v>
      </c>
      <c r="F48" s="242">
        <v>33094</v>
      </c>
      <c r="G48" s="243">
        <f t="shared" si="1"/>
        <v>0.80227878787878792</v>
      </c>
      <c r="H48" s="243">
        <f t="shared" si="2"/>
        <v>6.7054545454545478E-2</v>
      </c>
      <c r="I48" s="243">
        <f t="shared" si="3"/>
        <v>0.10418807034507771</v>
      </c>
      <c r="J48" s="244">
        <f t="shared" si="4"/>
        <v>2.7919321899474547E-2</v>
      </c>
      <c r="K48" s="245">
        <v>286890</v>
      </c>
      <c r="L48" s="242">
        <v>237538</v>
      </c>
      <c r="M48" s="243">
        <f t="shared" si="5"/>
        <v>0.82797587925685801</v>
      </c>
      <c r="N48" s="210">
        <v>311988</v>
      </c>
      <c r="O48" s="242">
        <v>263245</v>
      </c>
      <c r="P48" s="243">
        <f t="shared" si="6"/>
        <v>0.84376642691385562</v>
      </c>
      <c r="Q48" s="243">
        <f t="shared" si="7"/>
        <v>-8.0445401746221057E-2</v>
      </c>
      <c r="R48" s="243">
        <f t="shared" si="8"/>
        <v>-9.7654276434500198E-2</v>
      </c>
      <c r="S48" s="244">
        <f t="shared" si="9"/>
        <v>-1.5790547656997611E-2</v>
      </c>
    </row>
    <row r="49" spans="1:19" s="240" customFormat="1" ht="15.95" customHeight="1" x14ac:dyDescent="0.25">
      <c r="A49" s="206" t="s">
        <v>107</v>
      </c>
      <c r="B49" s="241">
        <v>42351</v>
      </c>
      <c r="C49" s="242">
        <v>37805</v>
      </c>
      <c r="D49" s="243">
        <f t="shared" si="0"/>
        <v>0.89265896909163889</v>
      </c>
      <c r="E49" s="210">
        <v>39914</v>
      </c>
      <c r="F49" s="242">
        <v>35986</v>
      </c>
      <c r="G49" s="243">
        <f t="shared" si="1"/>
        <v>0.9015884150924488</v>
      </c>
      <c r="H49" s="243">
        <f t="shared" si="2"/>
        <v>6.105627098261257E-2</v>
      </c>
      <c r="I49" s="243">
        <f t="shared" si="3"/>
        <v>5.0547435113655226E-2</v>
      </c>
      <c r="J49" s="244">
        <f t="shared" si="4"/>
        <v>-8.9294460008099152E-3</v>
      </c>
      <c r="K49" s="245">
        <v>281498</v>
      </c>
      <c r="L49" s="242">
        <v>247992</v>
      </c>
      <c r="M49" s="243">
        <f t="shared" si="5"/>
        <v>0.88097251134999188</v>
      </c>
      <c r="N49" s="210">
        <v>271448</v>
      </c>
      <c r="O49" s="242">
        <v>245141</v>
      </c>
      <c r="P49" s="243">
        <f t="shared" si="6"/>
        <v>0.90308641065692141</v>
      </c>
      <c r="Q49" s="243">
        <f t="shared" si="7"/>
        <v>3.7023665674456918E-2</v>
      </c>
      <c r="R49" s="243">
        <f t="shared" si="8"/>
        <v>1.163004148632818E-2</v>
      </c>
      <c r="S49" s="244">
        <f t="shared" si="9"/>
        <v>-2.211389930692953E-2</v>
      </c>
    </row>
    <row r="50" spans="1:19" ht="15.95" customHeight="1" x14ac:dyDescent="0.25">
      <c r="A50" s="206" t="s">
        <v>121</v>
      </c>
      <c r="B50" s="241">
        <v>29324</v>
      </c>
      <c r="C50" s="242">
        <v>26959</v>
      </c>
      <c r="D50" s="243">
        <f t="shared" si="0"/>
        <v>0.91934933842586275</v>
      </c>
      <c r="E50" s="210">
        <v>23580</v>
      </c>
      <c r="F50" s="242">
        <v>19970</v>
      </c>
      <c r="G50" s="243">
        <f t="shared" si="1"/>
        <v>0.84690415606446146</v>
      </c>
      <c r="H50" s="243">
        <f t="shared" si="2"/>
        <v>0.2435962680237489</v>
      </c>
      <c r="I50" s="243">
        <f t="shared" si="3"/>
        <v>0.34997496244366544</v>
      </c>
      <c r="J50" s="244">
        <f t="shared" si="4"/>
        <v>7.2445182361401295E-2</v>
      </c>
      <c r="K50" s="245">
        <v>164832</v>
      </c>
      <c r="L50" s="242">
        <v>145295</v>
      </c>
      <c r="M50" s="243">
        <f t="shared" si="5"/>
        <v>0.8814732576198796</v>
      </c>
      <c r="N50" s="210">
        <v>127440</v>
      </c>
      <c r="O50" s="242">
        <v>104014</v>
      </c>
      <c r="P50" s="243">
        <f t="shared" si="6"/>
        <v>0.8161801632140615</v>
      </c>
      <c r="Q50" s="243">
        <f t="shared" si="7"/>
        <v>0.29340866290018841</v>
      </c>
      <c r="R50" s="243">
        <f t="shared" si="8"/>
        <v>0.39687926625261993</v>
      </c>
      <c r="S50" s="244">
        <f t="shared" si="9"/>
        <v>6.5293094405818097E-2</v>
      </c>
    </row>
    <row r="51" spans="1:19" ht="15.95" customHeight="1" thickBot="1" x14ac:dyDescent="0.3">
      <c r="A51" s="206" t="s">
        <v>108</v>
      </c>
      <c r="B51" s="241">
        <v>6248</v>
      </c>
      <c r="C51" s="242">
        <v>5429</v>
      </c>
      <c r="D51" s="243">
        <f t="shared" si="0"/>
        <v>0.86891805377720865</v>
      </c>
      <c r="E51" s="210">
        <v>8236</v>
      </c>
      <c r="F51" s="242">
        <v>7231</v>
      </c>
      <c r="G51" s="243">
        <f t="shared" si="1"/>
        <v>0.87797474502185524</v>
      </c>
      <c r="H51" s="243">
        <f t="shared" si="2"/>
        <v>-0.24137931034482762</v>
      </c>
      <c r="I51" s="243">
        <f t="shared" si="3"/>
        <v>-0.24920481261236338</v>
      </c>
      <c r="J51" s="244">
        <f t="shared" si="4"/>
        <v>-9.0566912446465864E-3</v>
      </c>
      <c r="K51" s="245">
        <v>45050</v>
      </c>
      <c r="L51" s="242">
        <v>38978</v>
      </c>
      <c r="M51" s="243">
        <f t="shared" si="5"/>
        <v>0.86521642619311878</v>
      </c>
      <c r="N51" s="210">
        <v>64042</v>
      </c>
      <c r="O51" s="242">
        <v>54105</v>
      </c>
      <c r="P51" s="243">
        <f t="shared" si="6"/>
        <v>0.84483620124293435</v>
      </c>
      <c r="Q51" s="243">
        <f t="shared" si="7"/>
        <v>-0.29655538552824712</v>
      </c>
      <c r="R51" s="243">
        <f t="shared" si="8"/>
        <v>-0.27958599020423247</v>
      </c>
      <c r="S51" s="244">
        <f t="shared" si="9"/>
        <v>2.0380224950184433E-2</v>
      </c>
    </row>
    <row r="52" spans="1:19" ht="15.95" customHeight="1" thickTop="1" x14ac:dyDescent="0.25">
      <c r="A52" s="233" t="s">
        <v>145</v>
      </c>
      <c r="B52" s="234">
        <v>97911</v>
      </c>
      <c r="C52" s="235">
        <v>81157</v>
      </c>
      <c r="D52" s="236">
        <f t="shared" si="0"/>
        <v>0.82888541634749924</v>
      </c>
      <c r="E52" s="237">
        <v>100853</v>
      </c>
      <c r="F52" s="235">
        <v>86628</v>
      </c>
      <c r="G52" s="236">
        <f t="shared" si="1"/>
        <v>0.85895312980278227</v>
      </c>
      <c r="H52" s="236">
        <f t="shared" si="2"/>
        <v>-2.9171169920577444E-2</v>
      </c>
      <c r="I52" s="236">
        <f t="shared" si="3"/>
        <v>-6.3155099967677875E-2</v>
      </c>
      <c r="J52" s="238">
        <f t="shared" si="4"/>
        <v>-3.0067713455283029E-2</v>
      </c>
      <c r="K52" s="239">
        <v>661024</v>
      </c>
      <c r="L52" s="235">
        <v>558852</v>
      </c>
      <c r="M52" s="236">
        <f t="shared" si="5"/>
        <v>0.84543375127075571</v>
      </c>
      <c r="N52" s="237">
        <v>491342</v>
      </c>
      <c r="O52" s="235">
        <v>411372</v>
      </c>
      <c r="P52" s="236">
        <f t="shared" si="6"/>
        <v>0.83724167687679862</v>
      </c>
      <c r="Q52" s="236">
        <f t="shared" si="7"/>
        <v>0.34534397629349822</v>
      </c>
      <c r="R52" s="236">
        <f t="shared" si="8"/>
        <v>0.35850762813220149</v>
      </c>
      <c r="S52" s="238">
        <f t="shared" si="9"/>
        <v>8.1920743939570828E-3</v>
      </c>
    </row>
    <row r="53" spans="1:19" s="240" customFormat="1" ht="16.350000000000001" customHeight="1" x14ac:dyDescent="0.25">
      <c r="A53" s="206" t="s">
        <v>121</v>
      </c>
      <c r="B53" s="241">
        <v>44684</v>
      </c>
      <c r="C53" s="242">
        <v>39437</v>
      </c>
      <c r="D53" s="243">
        <f t="shared" si="0"/>
        <v>0.88257541849431564</v>
      </c>
      <c r="E53" s="210">
        <v>36720</v>
      </c>
      <c r="F53" s="242">
        <v>30049</v>
      </c>
      <c r="G53" s="243">
        <f t="shared" si="1"/>
        <v>0.8183278867102397</v>
      </c>
      <c r="H53" s="243">
        <f t="shared" si="2"/>
        <v>0.21688453159041399</v>
      </c>
      <c r="I53" s="243">
        <f t="shared" si="3"/>
        <v>0.31242304236413854</v>
      </c>
      <c r="J53" s="244">
        <f t="shared" si="4"/>
        <v>6.424753178407594E-2</v>
      </c>
      <c r="K53" s="245">
        <v>256432</v>
      </c>
      <c r="L53" s="242">
        <v>222154</v>
      </c>
      <c r="M53" s="243">
        <f t="shared" si="5"/>
        <v>0.86632713545891304</v>
      </c>
      <c r="N53" s="210">
        <v>229320</v>
      </c>
      <c r="O53" s="242">
        <v>187992</v>
      </c>
      <c r="P53" s="243">
        <f t="shared" si="6"/>
        <v>0.81978021978021975</v>
      </c>
      <c r="Q53" s="243">
        <f t="shared" si="7"/>
        <v>0.11822780394208965</v>
      </c>
      <c r="R53" s="243">
        <f t="shared" si="8"/>
        <v>0.18172049874462748</v>
      </c>
      <c r="S53" s="244">
        <f t="shared" si="9"/>
        <v>4.654691567869329E-2</v>
      </c>
    </row>
    <row r="54" spans="1:19" ht="18.75" customHeight="1" x14ac:dyDescent="0.25">
      <c r="A54" s="206" t="s">
        <v>107</v>
      </c>
      <c r="B54" s="241">
        <v>30463</v>
      </c>
      <c r="C54" s="242">
        <v>26577</v>
      </c>
      <c r="D54" s="243">
        <f t="shared" si="0"/>
        <v>0.87243541345238484</v>
      </c>
      <c r="E54" s="210">
        <v>44453</v>
      </c>
      <c r="F54" s="242">
        <v>40646</v>
      </c>
      <c r="G54" s="243">
        <f t="shared" si="1"/>
        <v>0.91435898589521514</v>
      </c>
      <c r="H54" s="243">
        <f t="shared" si="2"/>
        <v>-0.31471441747463613</v>
      </c>
      <c r="I54" s="243">
        <f t="shared" si="3"/>
        <v>-0.34613492102543919</v>
      </c>
      <c r="J54" s="244">
        <f t="shared" si="4"/>
        <v>-4.1923572442830292E-2</v>
      </c>
      <c r="K54" s="245">
        <v>268854</v>
      </c>
      <c r="L54" s="242">
        <v>230885</v>
      </c>
      <c r="M54" s="243">
        <f t="shared" si="5"/>
        <v>0.85877465092578131</v>
      </c>
      <c r="N54" s="210">
        <v>140990</v>
      </c>
      <c r="O54" s="242">
        <v>126218</v>
      </c>
      <c r="P54" s="243">
        <f t="shared" si="6"/>
        <v>0.89522661181644092</v>
      </c>
      <c r="Q54" s="243">
        <f t="shared" si="7"/>
        <v>0.90690119866657204</v>
      </c>
      <c r="R54" s="243">
        <f t="shared" si="8"/>
        <v>0.8292557321459697</v>
      </c>
      <c r="S54" s="244">
        <f t="shared" si="9"/>
        <v>-3.6451960890659607E-2</v>
      </c>
    </row>
    <row r="55" spans="1:19" ht="12.4" customHeight="1" thickBot="1" x14ac:dyDescent="0.3">
      <c r="A55" s="206" t="s">
        <v>126</v>
      </c>
      <c r="B55" s="241">
        <v>22764</v>
      </c>
      <c r="C55" s="242">
        <v>15143</v>
      </c>
      <c r="D55" s="243">
        <f t="shared" si="0"/>
        <v>0.66521700931295025</v>
      </c>
      <c r="E55" s="210">
        <v>19680</v>
      </c>
      <c r="F55" s="242">
        <v>15933</v>
      </c>
      <c r="G55" s="243">
        <f t="shared" si="1"/>
        <v>0.80960365853658534</v>
      </c>
      <c r="H55" s="243">
        <f t="shared" si="2"/>
        <v>0.15670731707317076</v>
      </c>
      <c r="I55" s="243">
        <f t="shared" si="3"/>
        <v>-4.9582627251616107E-2</v>
      </c>
      <c r="J55" s="244">
        <f t="shared" si="4"/>
        <v>-0.14438664922363509</v>
      </c>
      <c r="K55" s="245">
        <v>135738</v>
      </c>
      <c r="L55" s="242">
        <v>105813</v>
      </c>
      <c r="M55" s="243">
        <f t="shared" si="5"/>
        <v>0.77953852274234181</v>
      </c>
      <c r="N55" s="210">
        <v>121032</v>
      </c>
      <c r="O55" s="242">
        <v>97162</v>
      </c>
      <c r="P55" s="243">
        <f t="shared" si="6"/>
        <v>0.80277943023332676</v>
      </c>
      <c r="Q55" s="243">
        <f t="shared" si="7"/>
        <v>0.12150505651397969</v>
      </c>
      <c r="R55" s="243">
        <f t="shared" si="8"/>
        <v>8.9036866264589065E-2</v>
      </c>
      <c r="S55" s="244">
        <f t="shared" si="9"/>
        <v>-2.3240907490984952E-2</v>
      </c>
    </row>
    <row r="56" spans="1:19" ht="15.75" thickTop="1" x14ac:dyDescent="0.25">
      <c r="A56" s="233" t="s">
        <v>146</v>
      </c>
      <c r="B56" s="234">
        <v>93448</v>
      </c>
      <c r="C56" s="235">
        <v>80001</v>
      </c>
      <c r="D56" s="236">
        <f t="shared" si="0"/>
        <v>0.85610178923037417</v>
      </c>
      <c r="E56" s="237">
        <v>74413</v>
      </c>
      <c r="F56" s="235">
        <v>69026</v>
      </c>
      <c r="G56" s="236">
        <f t="shared" si="1"/>
        <v>0.92760673538225846</v>
      </c>
      <c r="H56" s="236">
        <f t="shared" si="2"/>
        <v>0.25580207759396889</v>
      </c>
      <c r="I56" s="236">
        <f t="shared" si="3"/>
        <v>0.15899805870251793</v>
      </c>
      <c r="J56" s="238">
        <f t="shared" si="4"/>
        <v>-7.1504946151884297E-2</v>
      </c>
      <c r="K56" s="239">
        <v>596919</v>
      </c>
      <c r="L56" s="235">
        <v>495965</v>
      </c>
      <c r="M56" s="236">
        <f t="shared" si="5"/>
        <v>0.83087487582067243</v>
      </c>
      <c r="N56" s="237">
        <v>505626</v>
      </c>
      <c r="O56" s="235">
        <v>454404</v>
      </c>
      <c r="P56" s="236">
        <f t="shared" si="6"/>
        <v>0.89869587402546547</v>
      </c>
      <c r="Q56" s="236">
        <f t="shared" si="7"/>
        <v>0.18055440187015703</v>
      </c>
      <c r="R56" s="236">
        <f t="shared" si="8"/>
        <v>9.1462663180781778E-2</v>
      </c>
      <c r="S56" s="238">
        <f t="shared" si="9"/>
        <v>-6.7820998204793037E-2</v>
      </c>
    </row>
    <row r="57" spans="1:19" x14ac:dyDescent="0.25">
      <c r="A57" s="206" t="s">
        <v>107</v>
      </c>
      <c r="B57" s="241">
        <v>71632</v>
      </c>
      <c r="C57" s="242">
        <v>62253</v>
      </c>
      <c r="D57" s="243">
        <f t="shared" si="0"/>
        <v>0.86906689747598842</v>
      </c>
      <c r="E57" s="210">
        <v>64345</v>
      </c>
      <c r="F57" s="242">
        <v>60039</v>
      </c>
      <c r="G57" s="243">
        <f t="shared" si="1"/>
        <v>0.93307949335612717</v>
      </c>
      <c r="H57" s="243">
        <f t="shared" si="2"/>
        <v>0.11324889268785454</v>
      </c>
      <c r="I57" s="243">
        <f t="shared" si="3"/>
        <v>3.6876030580123009E-2</v>
      </c>
      <c r="J57" s="244">
        <f t="shared" si="4"/>
        <v>-6.4012595880138745E-2</v>
      </c>
      <c r="K57" s="245">
        <v>475188</v>
      </c>
      <c r="L57" s="242">
        <v>399454</v>
      </c>
      <c r="M57" s="243">
        <f t="shared" si="5"/>
        <v>0.84062307970740002</v>
      </c>
      <c r="N57" s="210">
        <v>445524</v>
      </c>
      <c r="O57" s="242">
        <v>402526</v>
      </c>
      <c r="P57" s="243">
        <f t="shared" si="6"/>
        <v>0.90348892540020287</v>
      </c>
      <c r="Q57" s="243">
        <f t="shared" si="7"/>
        <v>6.6582271662132708E-2</v>
      </c>
      <c r="R57" s="243">
        <f t="shared" si="8"/>
        <v>-7.6318051504747908E-3</v>
      </c>
      <c r="S57" s="244">
        <f t="shared" si="9"/>
        <v>-6.2865845692802846E-2</v>
      </c>
    </row>
    <row r="58" spans="1:19" x14ac:dyDescent="0.25">
      <c r="A58" s="206" t="s">
        <v>121</v>
      </c>
      <c r="B58" s="241">
        <v>11496</v>
      </c>
      <c r="C58" s="242">
        <v>9377</v>
      </c>
      <c r="D58" s="243">
        <f t="shared" si="0"/>
        <v>0.8156750173973556</v>
      </c>
      <c r="E58" s="210">
        <v>0</v>
      </c>
      <c r="F58" s="242">
        <v>0</v>
      </c>
      <c r="G58" s="243" t="str">
        <f t="shared" si="1"/>
        <v/>
      </c>
      <c r="H58" s="243" t="str">
        <f t="shared" si="2"/>
        <v/>
      </c>
      <c r="I58" s="243" t="str">
        <f t="shared" si="3"/>
        <v/>
      </c>
      <c r="J58" s="244" t="str">
        <f t="shared" si="4"/>
        <v/>
      </c>
      <c r="K58" s="245">
        <v>62696</v>
      </c>
      <c r="L58" s="242">
        <v>49166</v>
      </c>
      <c r="M58" s="243">
        <f t="shared" si="5"/>
        <v>0.7841967589638893</v>
      </c>
      <c r="N58" s="210">
        <v>0</v>
      </c>
      <c r="O58" s="242">
        <v>0</v>
      </c>
      <c r="P58" s="243" t="str">
        <f t="shared" si="6"/>
        <v/>
      </c>
      <c r="Q58" s="243" t="str">
        <f t="shared" si="7"/>
        <v/>
      </c>
      <c r="R58" s="243" t="str">
        <f t="shared" si="8"/>
        <v/>
      </c>
      <c r="S58" s="244" t="str">
        <f t="shared" si="9"/>
        <v/>
      </c>
    </row>
    <row r="59" spans="1:19" ht="14.25" thickBot="1" x14ac:dyDescent="0.3">
      <c r="A59" s="206" t="s">
        <v>126</v>
      </c>
      <c r="B59" s="241">
        <v>10320</v>
      </c>
      <c r="C59" s="242">
        <v>8371</v>
      </c>
      <c r="D59" s="243">
        <f t="shared" si="0"/>
        <v>0.81114341085271313</v>
      </c>
      <c r="E59" s="210">
        <v>10068</v>
      </c>
      <c r="F59" s="242">
        <v>8987</v>
      </c>
      <c r="G59" s="243">
        <f t="shared" si="1"/>
        <v>0.89263011521652758</v>
      </c>
      <c r="H59" s="243">
        <f t="shared" si="2"/>
        <v>2.5029797377830842E-2</v>
      </c>
      <c r="I59" s="243">
        <f t="shared" si="3"/>
        <v>-6.8543451652386733E-2</v>
      </c>
      <c r="J59" s="244">
        <f t="shared" si="4"/>
        <v>-8.1486704363814444E-2</v>
      </c>
      <c r="K59" s="245">
        <v>59035</v>
      </c>
      <c r="L59" s="242">
        <v>47345</v>
      </c>
      <c r="M59" s="243">
        <f t="shared" si="5"/>
        <v>0.80198187515880415</v>
      </c>
      <c r="N59" s="210">
        <v>60102</v>
      </c>
      <c r="O59" s="242">
        <v>51878</v>
      </c>
      <c r="P59" s="243">
        <f t="shared" si="6"/>
        <v>0.86316595121626571</v>
      </c>
      <c r="Q59" s="243">
        <f t="shared" si="7"/>
        <v>-1.775315297327873E-2</v>
      </c>
      <c r="R59" s="243">
        <f t="shared" si="8"/>
        <v>-8.7378079339989978E-2</v>
      </c>
      <c r="S59" s="244">
        <f t="shared" si="9"/>
        <v>-6.1184076057461567E-2</v>
      </c>
    </row>
    <row r="60" spans="1:19" ht="15.75" thickTop="1" x14ac:dyDescent="0.25">
      <c r="A60" s="233" t="s">
        <v>147</v>
      </c>
      <c r="B60" s="234">
        <v>77072</v>
      </c>
      <c r="C60" s="235">
        <v>62672</v>
      </c>
      <c r="D60" s="236">
        <f t="shared" si="0"/>
        <v>0.81316171891218603</v>
      </c>
      <c r="E60" s="237">
        <v>71662</v>
      </c>
      <c r="F60" s="235">
        <v>60672</v>
      </c>
      <c r="G60" s="236">
        <f t="shared" si="1"/>
        <v>0.84664117663475758</v>
      </c>
      <c r="H60" s="236">
        <f t="shared" si="2"/>
        <v>7.5493287935028297E-2</v>
      </c>
      <c r="I60" s="236">
        <f t="shared" si="3"/>
        <v>3.2964135021096963E-2</v>
      </c>
      <c r="J60" s="238">
        <f t="shared" si="4"/>
        <v>-3.3479457722571548E-2</v>
      </c>
      <c r="K60" s="239">
        <v>467019</v>
      </c>
      <c r="L60" s="235">
        <v>382951</v>
      </c>
      <c r="M60" s="236">
        <f t="shared" si="5"/>
        <v>0.81999019311848131</v>
      </c>
      <c r="N60" s="237">
        <v>433976</v>
      </c>
      <c r="O60" s="235">
        <v>365725</v>
      </c>
      <c r="P60" s="236">
        <f t="shared" si="6"/>
        <v>0.84273093442955371</v>
      </c>
      <c r="Q60" s="236">
        <f t="shared" si="7"/>
        <v>7.6140155215956629E-2</v>
      </c>
      <c r="R60" s="236">
        <f t="shared" si="8"/>
        <v>4.7100963838950127E-2</v>
      </c>
      <c r="S60" s="238">
        <f t="shared" si="9"/>
        <v>-2.2740741311072399E-2</v>
      </c>
    </row>
    <row r="61" spans="1:19" x14ac:dyDescent="0.25">
      <c r="A61" s="206" t="s">
        <v>126</v>
      </c>
      <c r="B61" s="241">
        <v>32646</v>
      </c>
      <c r="C61" s="242">
        <v>24712</v>
      </c>
      <c r="D61" s="243">
        <f t="shared" si="0"/>
        <v>0.75696869448018134</v>
      </c>
      <c r="E61" s="210">
        <v>29184</v>
      </c>
      <c r="F61" s="242">
        <v>23619</v>
      </c>
      <c r="G61" s="243">
        <f t="shared" si="1"/>
        <v>0.80931332236842102</v>
      </c>
      <c r="H61" s="243">
        <f t="shared" si="2"/>
        <v>0.11862664473684204</v>
      </c>
      <c r="I61" s="243">
        <f t="shared" si="3"/>
        <v>4.6276302976417272E-2</v>
      </c>
      <c r="J61" s="244">
        <f t="shared" si="4"/>
        <v>-5.2344627888239681E-2</v>
      </c>
      <c r="K61" s="245">
        <v>155118</v>
      </c>
      <c r="L61" s="242">
        <v>123108</v>
      </c>
      <c r="M61" s="243">
        <f t="shared" si="5"/>
        <v>0.79364097010018175</v>
      </c>
      <c r="N61" s="210">
        <v>144972</v>
      </c>
      <c r="O61" s="242">
        <v>117863</v>
      </c>
      <c r="P61" s="243">
        <f t="shared" si="6"/>
        <v>0.81300526998316913</v>
      </c>
      <c r="Q61" s="243">
        <f t="shared" si="7"/>
        <v>6.9985928317192192E-2</v>
      </c>
      <c r="R61" s="243">
        <f t="shared" si="8"/>
        <v>4.4500818747189586E-2</v>
      </c>
      <c r="S61" s="244">
        <f t="shared" si="9"/>
        <v>-1.9364299882987379E-2</v>
      </c>
    </row>
    <row r="62" spans="1:19" x14ac:dyDescent="0.25">
      <c r="A62" s="206" t="s">
        <v>107</v>
      </c>
      <c r="B62" s="241">
        <v>32458</v>
      </c>
      <c r="C62" s="242">
        <v>28468</v>
      </c>
      <c r="D62" s="243">
        <f t="shared" si="0"/>
        <v>0.87707190831228043</v>
      </c>
      <c r="E62" s="210">
        <v>31318</v>
      </c>
      <c r="F62" s="242">
        <v>28748</v>
      </c>
      <c r="G62" s="243">
        <f t="shared" si="1"/>
        <v>0.91793856568107801</v>
      </c>
      <c r="H62" s="243">
        <f t="shared" si="2"/>
        <v>3.6400791876875838E-2</v>
      </c>
      <c r="I62" s="243">
        <f t="shared" si="3"/>
        <v>-9.7398079866425347E-3</v>
      </c>
      <c r="J62" s="244">
        <f t="shared" si="4"/>
        <v>-4.0866657368797576E-2</v>
      </c>
      <c r="K62" s="245">
        <v>225921</v>
      </c>
      <c r="L62" s="242">
        <v>192505</v>
      </c>
      <c r="M62" s="243">
        <f t="shared" si="5"/>
        <v>0.85208988982874545</v>
      </c>
      <c r="N62" s="210">
        <v>211604</v>
      </c>
      <c r="O62" s="242">
        <v>191294</v>
      </c>
      <c r="P62" s="243">
        <f t="shared" si="6"/>
        <v>0.90401882762140606</v>
      </c>
      <c r="Q62" s="243">
        <f t="shared" si="7"/>
        <v>6.7659401523600726E-2</v>
      </c>
      <c r="R62" s="243">
        <f t="shared" si="8"/>
        <v>6.3305696989972571E-3</v>
      </c>
      <c r="S62" s="244">
        <f t="shared" si="9"/>
        <v>-5.1928937792660612E-2</v>
      </c>
    </row>
    <row r="63" spans="1:19" ht="14.25" thickBot="1" x14ac:dyDescent="0.3">
      <c r="A63" s="206" t="s">
        <v>121</v>
      </c>
      <c r="B63" s="241">
        <v>11968</v>
      </c>
      <c r="C63" s="242">
        <v>9492</v>
      </c>
      <c r="D63" s="243">
        <f t="shared" si="0"/>
        <v>0.79311497326203206</v>
      </c>
      <c r="E63" s="210">
        <v>11160</v>
      </c>
      <c r="F63" s="242">
        <v>8305</v>
      </c>
      <c r="G63" s="243">
        <f t="shared" si="1"/>
        <v>0.74417562724014341</v>
      </c>
      <c r="H63" s="243">
        <f t="shared" si="2"/>
        <v>7.2401433691756223E-2</v>
      </c>
      <c r="I63" s="243">
        <f t="shared" si="3"/>
        <v>0.14292594822396154</v>
      </c>
      <c r="J63" s="244">
        <f t="shared" si="4"/>
        <v>4.8939346021888652E-2</v>
      </c>
      <c r="K63" s="245">
        <v>85980</v>
      </c>
      <c r="L63" s="242">
        <v>67338</v>
      </c>
      <c r="M63" s="243">
        <f t="shared" si="5"/>
        <v>0.783182135380321</v>
      </c>
      <c r="N63" s="210">
        <v>77400</v>
      </c>
      <c r="O63" s="242">
        <v>56568</v>
      </c>
      <c r="P63" s="243">
        <f t="shared" si="6"/>
        <v>0.73085271317829459</v>
      </c>
      <c r="Q63" s="243">
        <f t="shared" si="7"/>
        <v>0.11085271317829459</v>
      </c>
      <c r="R63" s="243">
        <f t="shared" si="8"/>
        <v>0.19039032668646594</v>
      </c>
      <c r="S63" s="244">
        <f t="shared" si="9"/>
        <v>5.232942220202641E-2</v>
      </c>
    </row>
    <row r="64" spans="1:19" ht="15.75" thickTop="1" x14ac:dyDescent="0.25">
      <c r="A64" s="233" t="s">
        <v>151</v>
      </c>
      <c r="B64" s="234">
        <v>61174</v>
      </c>
      <c r="C64" s="235">
        <v>55943</v>
      </c>
      <c r="D64" s="236">
        <f t="shared" si="0"/>
        <v>0.91448981593487433</v>
      </c>
      <c r="E64" s="237">
        <v>8418</v>
      </c>
      <c r="F64" s="235">
        <v>6790</v>
      </c>
      <c r="G64" s="236">
        <f t="shared" si="1"/>
        <v>0.80660489427417437</v>
      </c>
      <c r="H64" s="236">
        <f t="shared" si="2"/>
        <v>6.2670468044666192</v>
      </c>
      <c r="I64" s="236">
        <f t="shared" si="3"/>
        <v>7.2390279823269505</v>
      </c>
      <c r="J64" s="238">
        <f t="shared" si="4"/>
        <v>0.10788492166069996</v>
      </c>
      <c r="K64" s="239">
        <v>144373</v>
      </c>
      <c r="L64" s="235">
        <v>125954</v>
      </c>
      <c r="M64" s="236">
        <f t="shared" si="5"/>
        <v>0.87242074349081888</v>
      </c>
      <c r="N64" s="237">
        <v>55156</v>
      </c>
      <c r="O64" s="235">
        <v>39182</v>
      </c>
      <c r="P64" s="236">
        <f t="shared" si="6"/>
        <v>0.71038508956414537</v>
      </c>
      <c r="Q64" s="236">
        <f t="shared" si="7"/>
        <v>1.6175393429545291</v>
      </c>
      <c r="R64" s="236">
        <f t="shared" si="8"/>
        <v>2.2145883313766523</v>
      </c>
      <c r="S64" s="238">
        <f t="shared" si="9"/>
        <v>0.16203565392667352</v>
      </c>
    </row>
    <row r="65" spans="1:19" x14ac:dyDescent="0.25">
      <c r="A65" s="206" t="s">
        <v>277</v>
      </c>
      <c r="B65" s="241">
        <v>40428</v>
      </c>
      <c r="C65" s="242">
        <v>36757</v>
      </c>
      <c r="D65" s="243">
        <f t="shared" si="0"/>
        <v>0.90919659641832395</v>
      </c>
      <c r="E65" s="210">
        <v>188</v>
      </c>
      <c r="F65" s="242">
        <v>47</v>
      </c>
      <c r="G65" s="243">
        <f t="shared" si="1"/>
        <v>0.25</v>
      </c>
      <c r="H65" s="243">
        <f t="shared" si="2"/>
        <v>214.04255319148936</v>
      </c>
      <c r="I65" s="243">
        <f t="shared" si="3"/>
        <v>781.063829787234</v>
      </c>
      <c r="J65" s="244">
        <f t="shared" si="4"/>
        <v>0.65919659641832395</v>
      </c>
      <c r="K65" s="245">
        <v>70372</v>
      </c>
      <c r="L65" s="242">
        <v>63362</v>
      </c>
      <c r="M65" s="243">
        <f t="shared" si="5"/>
        <v>0.90038651736486097</v>
      </c>
      <c r="N65" s="210">
        <v>464</v>
      </c>
      <c r="O65" s="242">
        <v>206</v>
      </c>
      <c r="P65" s="243">
        <f t="shared" si="6"/>
        <v>0.44396551724137934</v>
      </c>
      <c r="Q65" s="243">
        <f t="shared" si="7"/>
        <v>150.66379310344828</v>
      </c>
      <c r="R65" s="243">
        <f t="shared" si="8"/>
        <v>306.58252427184465</v>
      </c>
      <c r="S65" s="244">
        <f t="shared" si="9"/>
        <v>0.45642100012348163</v>
      </c>
    </row>
    <row r="66" spans="1:19" x14ac:dyDescent="0.25">
      <c r="A66" s="206" t="s">
        <v>279</v>
      </c>
      <c r="B66" s="241">
        <v>10953</v>
      </c>
      <c r="C66" s="242">
        <v>9986</v>
      </c>
      <c r="D66" s="243">
        <f t="shared" si="0"/>
        <v>0.91171368574819689</v>
      </c>
      <c r="E66" s="210">
        <v>0</v>
      </c>
      <c r="F66" s="242">
        <v>0</v>
      </c>
      <c r="G66" s="243" t="str">
        <f t="shared" si="1"/>
        <v/>
      </c>
      <c r="H66" s="243" t="str">
        <f t="shared" si="2"/>
        <v/>
      </c>
      <c r="I66" s="243" t="str">
        <f t="shared" si="3"/>
        <v/>
      </c>
      <c r="J66" s="244" t="str">
        <f t="shared" si="4"/>
        <v/>
      </c>
      <c r="K66" s="245">
        <v>36211</v>
      </c>
      <c r="L66" s="242">
        <v>30974</v>
      </c>
      <c r="M66" s="243">
        <f t="shared" si="5"/>
        <v>0.85537543840269536</v>
      </c>
      <c r="N66" s="210">
        <v>0</v>
      </c>
      <c r="O66" s="242">
        <v>0</v>
      </c>
      <c r="P66" s="243" t="str">
        <f t="shared" si="6"/>
        <v/>
      </c>
      <c r="Q66" s="243" t="str">
        <f t="shared" si="7"/>
        <v/>
      </c>
      <c r="R66" s="243" t="str">
        <f t="shared" si="8"/>
        <v/>
      </c>
      <c r="S66" s="244" t="str">
        <f t="shared" si="9"/>
        <v/>
      </c>
    </row>
    <row r="67" spans="1:19" x14ac:dyDescent="0.25">
      <c r="A67" s="206" t="s">
        <v>107</v>
      </c>
      <c r="B67" s="241">
        <v>6911</v>
      </c>
      <c r="C67" s="242">
        <v>6389</v>
      </c>
      <c r="D67" s="243">
        <f t="shared" si="0"/>
        <v>0.92446823903921282</v>
      </c>
      <c r="E67" s="210">
        <v>8132</v>
      </c>
      <c r="F67" s="242">
        <v>6734</v>
      </c>
      <c r="G67" s="243">
        <f t="shared" si="1"/>
        <v>0.8280865715691097</v>
      </c>
      <c r="H67" s="243">
        <f t="shared" si="2"/>
        <v>-0.1501475651746188</v>
      </c>
      <c r="I67" s="243">
        <f t="shared" si="3"/>
        <v>-5.1232551232551216E-2</v>
      </c>
      <c r="J67" s="244">
        <f t="shared" si="4"/>
        <v>9.6381667470103127E-2</v>
      </c>
      <c r="K67" s="245">
        <v>32387</v>
      </c>
      <c r="L67" s="242">
        <v>26589</v>
      </c>
      <c r="M67" s="243">
        <f t="shared" si="5"/>
        <v>0.82097755272177109</v>
      </c>
      <c r="N67" s="210">
        <v>54152</v>
      </c>
      <c r="O67" s="242">
        <v>38796</v>
      </c>
      <c r="P67" s="243">
        <f t="shared" si="6"/>
        <v>0.71642783276702615</v>
      </c>
      <c r="Q67" s="243">
        <f t="shared" si="7"/>
        <v>-0.40192421332545425</v>
      </c>
      <c r="R67" s="243">
        <f t="shared" si="8"/>
        <v>-0.31464583977729665</v>
      </c>
      <c r="S67" s="244">
        <f t="shared" si="9"/>
        <v>0.10454971995474494</v>
      </c>
    </row>
    <row r="68" spans="1:19" ht="14.25" thickBot="1" x14ac:dyDescent="0.3">
      <c r="A68" s="206" t="s">
        <v>278</v>
      </c>
      <c r="B68" s="241">
        <v>2882</v>
      </c>
      <c r="C68" s="242">
        <v>2811</v>
      </c>
      <c r="D68" s="243">
        <f t="shared" si="0"/>
        <v>0.97536433032616243</v>
      </c>
      <c r="E68" s="210">
        <v>98</v>
      </c>
      <c r="F68" s="242">
        <v>9</v>
      </c>
      <c r="G68" s="243">
        <f t="shared" si="1"/>
        <v>9.1836734693877556E-2</v>
      </c>
      <c r="H68" s="243">
        <f t="shared" si="2"/>
        <v>28.408163265306122</v>
      </c>
      <c r="I68" s="243">
        <f t="shared" si="3"/>
        <v>311.33333333333331</v>
      </c>
      <c r="J68" s="244">
        <f t="shared" si="4"/>
        <v>0.88352759563228489</v>
      </c>
      <c r="K68" s="245">
        <v>5403</v>
      </c>
      <c r="L68" s="242">
        <v>5029</v>
      </c>
      <c r="M68" s="243">
        <f t="shared" si="5"/>
        <v>0.93077919674255039</v>
      </c>
      <c r="N68" s="210">
        <v>540</v>
      </c>
      <c r="O68" s="242">
        <v>180</v>
      </c>
      <c r="P68" s="243">
        <f t="shared" si="6"/>
        <v>0.33333333333333331</v>
      </c>
      <c r="Q68" s="243">
        <f t="shared" si="7"/>
        <v>9.0055555555555564</v>
      </c>
      <c r="R68" s="243">
        <f t="shared" si="8"/>
        <v>26.93888888888889</v>
      </c>
      <c r="S68" s="244">
        <f t="shared" si="9"/>
        <v>0.59744586340921702</v>
      </c>
    </row>
    <row r="69" spans="1:19" ht="15.75" thickTop="1" x14ac:dyDescent="0.25">
      <c r="A69" s="233" t="s">
        <v>149</v>
      </c>
      <c r="B69" s="234">
        <v>51432</v>
      </c>
      <c r="C69" s="235">
        <v>42542</v>
      </c>
      <c r="D69" s="236">
        <f t="shared" si="0"/>
        <v>0.82715041219474261</v>
      </c>
      <c r="E69" s="237">
        <v>47542</v>
      </c>
      <c r="F69" s="235">
        <v>39969</v>
      </c>
      <c r="G69" s="236">
        <f t="shared" si="1"/>
        <v>0.84070926759496867</v>
      </c>
      <c r="H69" s="236">
        <f t="shared" si="2"/>
        <v>8.1822388624794851E-2</v>
      </c>
      <c r="I69" s="236">
        <f t="shared" si="3"/>
        <v>6.437489054016865E-2</v>
      </c>
      <c r="J69" s="238">
        <f t="shared" si="4"/>
        <v>-1.3558855400226055E-2</v>
      </c>
      <c r="K69" s="239">
        <v>353728</v>
      </c>
      <c r="L69" s="235">
        <v>295686</v>
      </c>
      <c r="M69" s="236">
        <f t="shared" si="5"/>
        <v>0.83591347023701823</v>
      </c>
      <c r="N69" s="237">
        <v>242086</v>
      </c>
      <c r="O69" s="235">
        <v>199995</v>
      </c>
      <c r="P69" s="236">
        <f t="shared" si="6"/>
        <v>0.82613203572284233</v>
      </c>
      <c r="Q69" s="236">
        <f t="shared" si="7"/>
        <v>0.46116669282816858</v>
      </c>
      <c r="R69" s="236">
        <f t="shared" si="8"/>
        <v>0.47846696167404179</v>
      </c>
      <c r="S69" s="238">
        <f t="shared" si="9"/>
        <v>9.7814345141759018E-3</v>
      </c>
    </row>
    <row r="70" spans="1:19" x14ac:dyDescent="0.25">
      <c r="A70" s="206" t="s">
        <v>121</v>
      </c>
      <c r="B70" s="241">
        <v>35068</v>
      </c>
      <c r="C70" s="242">
        <v>29806</v>
      </c>
      <c r="D70" s="243">
        <f t="shared" si="0"/>
        <v>0.84994867115318806</v>
      </c>
      <c r="E70" s="210">
        <v>27720</v>
      </c>
      <c r="F70" s="242">
        <v>23696</v>
      </c>
      <c r="G70" s="243">
        <f t="shared" si="1"/>
        <v>0.85483405483405484</v>
      </c>
      <c r="H70" s="243">
        <f t="shared" si="2"/>
        <v>0.26507936507936503</v>
      </c>
      <c r="I70" s="243">
        <f t="shared" si="3"/>
        <v>0.25784942606347072</v>
      </c>
      <c r="J70" s="244">
        <f t="shared" si="4"/>
        <v>-4.8853836808667728E-3</v>
      </c>
      <c r="K70" s="245">
        <v>239972</v>
      </c>
      <c r="L70" s="242">
        <v>200987</v>
      </c>
      <c r="M70" s="243">
        <f t="shared" si="5"/>
        <v>0.8375435467471205</v>
      </c>
      <c r="N70" s="210">
        <v>171900</v>
      </c>
      <c r="O70" s="242">
        <v>139526</v>
      </c>
      <c r="P70" s="243">
        <f t="shared" si="6"/>
        <v>0.8116695753344968</v>
      </c>
      <c r="Q70" s="243">
        <f t="shared" si="7"/>
        <v>0.39599767306573597</v>
      </c>
      <c r="R70" s="243">
        <f t="shared" si="8"/>
        <v>0.44049854507403641</v>
      </c>
      <c r="S70" s="244">
        <f t="shared" si="9"/>
        <v>2.5873971412623709E-2</v>
      </c>
    </row>
    <row r="71" spans="1:19" x14ac:dyDescent="0.25">
      <c r="A71" s="206" t="s">
        <v>126</v>
      </c>
      <c r="B71" s="241">
        <v>10128</v>
      </c>
      <c r="C71" s="242">
        <v>7233</v>
      </c>
      <c r="D71" s="243">
        <f t="shared" si="0"/>
        <v>0.71415876777251186</v>
      </c>
      <c r="E71" s="210">
        <v>8502</v>
      </c>
      <c r="F71" s="242">
        <v>5988</v>
      </c>
      <c r="G71" s="243">
        <f t="shared" si="1"/>
        <v>0.70430486944248416</v>
      </c>
      <c r="H71" s="243">
        <f t="shared" si="2"/>
        <v>0.19124911785462251</v>
      </c>
      <c r="I71" s="243">
        <f t="shared" si="3"/>
        <v>0.20791583166332672</v>
      </c>
      <c r="J71" s="244">
        <f t="shared" si="4"/>
        <v>9.8538983300276994E-3</v>
      </c>
      <c r="K71" s="245">
        <v>55170</v>
      </c>
      <c r="L71" s="242">
        <v>42661</v>
      </c>
      <c r="M71" s="243">
        <f t="shared" si="5"/>
        <v>0.77326445531992027</v>
      </c>
      <c r="N71" s="210">
        <v>48120</v>
      </c>
      <c r="O71" s="242">
        <v>40846</v>
      </c>
      <c r="P71" s="243">
        <f t="shared" si="6"/>
        <v>0.84883624272651703</v>
      </c>
      <c r="Q71" s="243">
        <f t="shared" si="7"/>
        <v>0.14650872817955118</v>
      </c>
      <c r="R71" s="243">
        <f t="shared" si="8"/>
        <v>4.4435195612789524E-2</v>
      </c>
      <c r="S71" s="244">
        <f t="shared" si="9"/>
        <v>-7.5571787406596758E-2</v>
      </c>
    </row>
    <row r="72" spans="1:19" ht="14.25" thickBot="1" x14ac:dyDescent="0.3">
      <c r="A72" s="206" t="s">
        <v>107</v>
      </c>
      <c r="B72" s="241">
        <v>6236</v>
      </c>
      <c r="C72" s="242">
        <v>5503</v>
      </c>
      <c r="D72" s="243">
        <f t="shared" si="0"/>
        <v>0.8824567030147531</v>
      </c>
      <c r="E72" s="210">
        <v>11320</v>
      </c>
      <c r="F72" s="242">
        <v>10285</v>
      </c>
      <c r="G72" s="243">
        <f t="shared" si="1"/>
        <v>0.90856890459363959</v>
      </c>
      <c r="H72" s="243">
        <f t="shared" si="2"/>
        <v>-0.44911660777385154</v>
      </c>
      <c r="I72" s="243">
        <f t="shared" si="3"/>
        <v>-0.46494895478852694</v>
      </c>
      <c r="J72" s="244">
        <f t="shared" si="4"/>
        <v>-2.6112201578886496E-2</v>
      </c>
      <c r="K72" s="245">
        <v>58586</v>
      </c>
      <c r="L72" s="242">
        <v>52038</v>
      </c>
      <c r="M72" s="243">
        <f t="shared" si="5"/>
        <v>0.88823268357628105</v>
      </c>
      <c r="N72" s="210">
        <v>22066</v>
      </c>
      <c r="O72" s="242">
        <v>19623</v>
      </c>
      <c r="P72" s="243">
        <f t="shared" si="6"/>
        <v>0.88928668539835043</v>
      </c>
      <c r="Q72" s="243">
        <f t="shared" si="7"/>
        <v>1.6550348953140577</v>
      </c>
      <c r="R72" s="243">
        <f t="shared" si="8"/>
        <v>1.6518880905060387</v>
      </c>
      <c r="S72" s="244">
        <f t="shared" si="9"/>
        <v>-1.0540018220693836E-3</v>
      </c>
    </row>
    <row r="73" spans="1:19" ht="15.75" thickTop="1" x14ac:dyDescent="0.25">
      <c r="A73" s="233" t="s">
        <v>148</v>
      </c>
      <c r="B73" s="234">
        <v>46460</v>
      </c>
      <c r="C73" s="235">
        <v>37886</v>
      </c>
      <c r="D73" s="236">
        <f t="shared" ref="D73:D136" si="10">IFERROR(C73/B73,"")</f>
        <v>0.81545415411106326</v>
      </c>
      <c r="E73" s="237">
        <v>54670</v>
      </c>
      <c r="F73" s="235">
        <v>48978</v>
      </c>
      <c r="G73" s="236">
        <f t="shared" ref="G73:G136" si="11">IFERROR(F73/E73,"")</f>
        <v>0.89588439729284797</v>
      </c>
      <c r="H73" s="236">
        <f t="shared" ref="H73:H136" si="12">IFERROR(B73/E73-1,"")</f>
        <v>-0.15017376989207976</v>
      </c>
      <c r="I73" s="236">
        <f t="shared" ref="I73:I136" si="13">IFERROR(C73/F73-1,"")</f>
        <v>-0.22646902691004123</v>
      </c>
      <c r="J73" s="238">
        <f t="shared" ref="J73:J136" si="14">IFERROR(D73-G73,"")</f>
        <v>-8.0430243181784711E-2</v>
      </c>
      <c r="K73" s="239">
        <v>370855</v>
      </c>
      <c r="L73" s="235">
        <v>287163</v>
      </c>
      <c r="M73" s="236">
        <f t="shared" ref="M73:M136" si="15">IFERROR(L73/K73,"")</f>
        <v>0.77432689326016901</v>
      </c>
      <c r="N73" s="237">
        <v>216638</v>
      </c>
      <c r="O73" s="235">
        <v>188835</v>
      </c>
      <c r="P73" s="236">
        <f t="shared" ref="P73:P136" si="16">IFERROR(O73/N73,"")</f>
        <v>0.87166148136522681</v>
      </c>
      <c r="Q73" s="236">
        <f t="shared" ref="Q73:Q136" si="17">IFERROR(K73/N73-1,"")</f>
        <v>0.71186495444012587</v>
      </c>
      <c r="R73" s="236">
        <f t="shared" ref="R73:R136" si="18">IFERROR(L73/O73-1,"")</f>
        <v>0.52070855508777503</v>
      </c>
      <c r="S73" s="238">
        <f t="shared" ref="S73:S136" si="19">IFERROR(M73-P73,"")</f>
        <v>-9.7334588105057795E-2</v>
      </c>
    </row>
    <row r="74" spans="1:19" x14ac:dyDescent="0.25">
      <c r="A74" s="206" t="s">
        <v>107</v>
      </c>
      <c r="B74" s="241">
        <v>46460</v>
      </c>
      <c r="C74" s="242">
        <v>37886</v>
      </c>
      <c r="D74" s="243">
        <f t="shared" si="10"/>
        <v>0.81545415411106326</v>
      </c>
      <c r="E74" s="210">
        <v>54670</v>
      </c>
      <c r="F74" s="242">
        <v>48978</v>
      </c>
      <c r="G74" s="243">
        <f t="shared" si="11"/>
        <v>0.89588439729284797</v>
      </c>
      <c r="H74" s="243">
        <f t="shared" si="12"/>
        <v>-0.15017376989207976</v>
      </c>
      <c r="I74" s="243">
        <f t="shared" si="13"/>
        <v>-0.22646902691004123</v>
      </c>
      <c r="J74" s="244">
        <f t="shared" si="14"/>
        <v>-8.0430243181784711E-2</v>
      </c>
      <c r="K74" s="245">
        <v>370279</v>
      </c>
      <c r="L74" s="242">
        <v>286764</v>
      </c>
      <c r="M74" s="243">
        <f t="shared" si="15"/>
        <v>0.77445385776671105</v>
      </c>
      <c r="N74" s="210">
        <v>214016</v>
      </c>
      <c r="O74" s="242">
        <v>187797</v>
      </c>
      <c r="P74" s="243">
        <f t="shared" si="16"/>
        <v>0.87749046800239239</v>
      </c>
      <c r="Q74" s="243">
        <f t="shared" si="17"/>
        <v>0.7301463441985645</v>
      </c>
      <c r="R74" s="243">
        <f t="shared" si="18"/>
        <v>0.52698924902953714</v>
      </c>
      <c r="S74" s="244">
        <f t="shared" si="19"/>
        <v>-0.10303661023568134</v>
      </c>
    </row>
    <row r="75" spans="1:19" x14ac:dyDescent="0.25">
      <c r="A75" s="206" t="s">
        <v>122</v>
      </c>
      <c r="B75" s="241">
        <v>0</v>
      </c>
      <c r="C75" s="242">
        <v>0</v>
      </c>
      <c r="D75" s="243" t="str">
        <f t="shared" si="10"/>
        <v/>
      </c>
      <c r="E75" s="210">
        <v>0</v>
      </c>
      <c r="F75" s="242">
        <v>0</v>
      </c>
      <c r="G75" s="243" t="str">
        <f t="shared" si="11"/>
        <v/>
      </c>
      <c r="H75" s="243" t="str">
        <f t="shared" si="12"/>
        <v/>
      </c>
      <c r="I75" s="243" t="str">
        <f t="shared" si="13"/>
        <v/>
      </c>
      <c r="J75" s="244" t="str">
        <f t="shared" si="14"/>
        <v/>
      </c>
      <c r="K75" s="245">
        <v>144</v>
      </c>
      <c r="L75" s="242">
        <v>26</v>
      </c>
      <c r="M75" s="243">
        <f t="shared" si="15"/>
        <v>0.18055555555555555</v>
      </c>
      <c r="N75" s="210">
        <v>2304</v>
      </c>
      <c r="O75" s="242">
        <v>785</v>
      </c>
      <c r="P75" s="243">
        <f t="shared" si="16"/>
        <v>0.34071180555555558</v>
      </c>
      <c r="Q75" s="243">
        <f t="shared" si="17"/>
        <v>-0.9375</v>
      </c>
      <c r="R75" s="243">
        <f t="shared" si="18"/>
        <v>-0.96687898089171975</v>
      </c>
      <c r="S75" s="244">
        <f t="shared" si="19"/>
        <v>-0.16015625000000003</v>
      </c>
    </row>
    <row r="76" spans="1:19" ht="14.25" thickBot="1" x14ac:dyDescent="0.3">
      <c r="A76" s="206" t="s">
        <v>126</v>
      </c>
      <c r="B76" s="241">
        <v>0</v>
      </c>
      <c r="C76" s="242">
        <v>0</v>
      </c>
      <c r="D76" s="243" t="str">
        <f t="shared" si="10"/>
        <v/>
      </c>
      <c r="E76" s="210">
        <v>0</v>
      </c>
      <c r="F76" s="242">
        <v>0</v>
      </c>
      <c r="G76" s="243" t="str">
        <f t="shared" si="11"/>
        <v/>
      </c>
      <c r="H76" s="243" t="str">
        <f t="shared" si="12"/>
        <v/>
      </c>
      <c r="I76" s="243" t="str">
        <f t="shared" si="13"/>
        <v/>
      </c>
      <c r="J76" s="244" t="str">
        <f t="shared" si="14"/>
        <v/>
      </c>
      <c r="K76" s="245">
        <v>432</v>
      </c>
      <c r="L76" s="242">
        <v>373</v>
      </c>
      <c r="M76" s="243">
        <f t="shared" si="15"/>
        <v>0.86342592592592593</v>
      </c>
      <c r="N76" s="210">
        <v>318</v>
      </c>
      <c r="O76" s="242">
        <v>253</v>
      </c>
      <c r="P76" s="243">
        <f t="shared" si="16"/>
        <v>0.79559748427672961</v>
      </c>
      <c r="Q76" s="243">
        <f t="shared" si="17"/>
        <v>0.35849056603773577</v>
      </c>
      <c r="R76" s="243">
        <f t="shared" si="18"/>
        <v>0.47430830039525684</v>
      </c>
      <c r="S76" s="244">
        <f t="shared" si="19"/>
        <v>6.7828441649196325E-2</v>
      </c>
    </row>
    <row r="77" spans="1:19" ht="15.75" thickTop="1" x14ac:dyDescent="0.25">
      <c r="A77" s="233" t="s">
        <v>150</v>
      </c>
      <c r="B77" s="234">
        <v>43964</v>
      </c>
      <c r="C77" s="235">
        <v>36580</v>
      </c>
      <c r="D77" s="236">
        <f t="shared" si="10"/>
        <v>0.83204439996360657</v>
      </c>
      <c r="E77" s="237">
        <v>35604</v>
      </c>
      <c r="F77" s="235">
        <v>32238</v>
      </c>
      <c r="G77" s="236">
        <f t="shared" si="11"/>
        <v>0.90546006066734075</v>
      </c>
      <c r="H77" s="236">
        <f t="shared" si="12"/>
        <v>0.23480507808111439</v>
      </c>
      <c r="I77" s="236">
        <f t="shared" si="13"/>
        <v>0.13468577455177111</v>
      </c>
      <c r="J77" s="238">
        <f t="shared" si="14"/>
        <v>-7.3415660703734176E-2</v>
      </c>
      <c r="K77" s="239">
        <v>300608</v>
      </c>
      <c r="L77" s="235">
        <v>241486</v>
      </c>
      <c r="M77" s="236">
        <f t="shared" si="15"/>
        <v>0.80332526080476896</v>
      </c>
      <c r="N77" s="237">
        <v>259261</v>
      </c>
      <c r="O77" s="235">
        <v>223961</v>
      </c>
      <c r="P77" s="236">
        <f t="shared" si="16"/>
        <v>0.86384377133467816</v>
      </c>
      <c r="Q77" s="236">
        <f t="shared" si="17"/>
        <v>0.15948021491855702</v>
      </c>
      <c r="R77" s="236">
        <f t="shared" si="18"/>
        <v>7.8250231067016118E-2</v>
      </c>
      <c r="S77" s="238">
        <f t="shared" si="19"/>
        <v>-6.0518510529909197E-2</v>
      </c>
    </row>
    <row r="78" spans="1:19" x14ac:dyDescent="0.25">
      <c r="A78" s="206" t="s">
        <v>107</v>
      </c>
      <c r="B78" s="241">
        <v>32852</v>
      </c>
      <c r="C78" s="242">
        <v>27875</v>
      </c>
      <c r="D78" s="243">
        <f t="shared" si="10"/>
        <v>0.84850237428467068</v>
      </c>
      <c r="E78" s="210">
        <v>24576</v>
      </c>
      <c r="F78" s="242">
        <v>23040</v>
      </c>
      <c r="G78" s="243">
        <f t="shared" si="11"/>
        <v>0.9375</v>
      </c>
      <c r="H78" s="243">
        <f t="shared" si="12"/>
        <v>0.33675130208333326</v>
      </c>
      <c r="I78" s="243">
        <f t="shared" si="13"/>
        <v>0.20985243055555558</v>
      </c>
      <c r="J78" s="244">
        <f t="shared" si="14"/>
        <v>-8.899762571532932E-2</v>
      </c>
      <c r="K78" s="245">
        <v>216956</v>
      </c>
      <c r="L78" s="242">
        <v>175991</v>
      </c>
      <c r="M78" s="243">
        <f t="shared" si="15"/>
        <v>0.81118291266431908</v>
      </c>
      <c r="N78" s="210">
        <v>179189</v>
      </c>
      <c r="O78" s="242">
        <v>159913</v>
      </c>
      <c r="P78" s="243">
        <f t="shared" si="16"/>
        <v>0.89242643242609754</v>
      </c>
      <c r="Q78" s="243">
        <f t="shared" si="17"/>
        <v>0.21076628587692325</v>
      </c>
      <c r="R78" s="243">
        <f t="shared" si="18"/>
        <v>0.10054216980483144</v>
      </c>
      <c r="S78" s="244">
        <f t="shared" si="19"/>
        <v>-8.124351976177846E-2</v>
      </c>
    </row>
    <row r="79" spans="1:19" x14ac:dyDescent="0.25">
      <c r="A79" s="206" t="s">
        <v>126</v>
      </c>
      <c r="B79" s="241">
        <v>11112</v>
      </c>
      <c r="C79" s="242">
        <v>8705</v>
      </c>
      <c r="D79" s="243">
        <f t="shared" si="10"/>
        <v>0.78338732901367891</v>
      </c>
      <c r="E79" s="210">
        <v>11028</v>
      </c>
      <c r="F79" s="242">
        <v>9198</v>
      </c>
      <c r="G79" s="243">
        <f t="shared" si="11"/>
        <v>0.83405875952121866</v>
      </c>
      <c r="H79" s="243">
        <f t="shared" si="12"/>
        <v>7.6169749727965641E-3</v>
      </c>
      <c r="I79" s="243">
        <f t="shared" si="13"/>
        <v>-5.359860839312891E-2</v>
      </c>
      <c r="J79" s="244">
        <f t="shared" si="14"/>
        <v>-5.067143050753975E-2</v>
      </c>
      <c r="K79" s="245">
        <v>81048</v>
      </c>
      <c r="L79" s="242">
        <v>63773</v>
      </c>
      <c r="M79" s="243">
        <f t="shared" si="15"/>
        <v>0.786854703385648</v>
      </c>
      <c r="N79" s="210">
        <v>77508</v>
      </c>
      <c r="O79" s="242">
        <v>62583</v>
      </c>
      <c r="P79" s="243">
        <f t="shared" si="16"/>
        <v>0.80743923207926926</v>
      </c>
      <c r="Q79" s="243">
        <f t="shared" si="17"/>
        <v>4.5672704753057847E-2</v>
      </c>
      <c r="R79" s="243">
        <f t="shared" si="18"/>
        <v>1.9014748414106108E-2</v>
      </c>
      <c r="S79" s="244">
        <f t="shared" si="19"/>
        <v>-2.0584528693621262E-2</v>
      </c>
    </row>
    <row r="80" spans="1:19" x14ac:dyDescent="0.25">
      <c r="A80" s="206" t="s">
        <v>277</v>
      </c>
      <c r="B80" s="241">
        <v>0</v>
      </c>
      <c r="C80" s="242">
        <v>0</v>
      </c>
      <c r="D80" s="243" t="str">
        <f t="shared" si="10"/>
        <v/>
      </c>
      <c r="E80" s="210">
        <v>0</v>
      </c>
      <c r="F80" s="242">
        <v>0</v>
      </c>
      <c r="G80" s="243" t="str">
        <f t="shared" si="11"/>
        <v/>
      </c>
      <c r="H80" s="243" t="str">
        <f t="shared" si="12"/>
        <v/>
      </c>
      <c r="I80" s="243" t="str">
        <f t="shared" si="13"/>
        <v/>
      </c>
      <c r="J80" s="244" t="str">
        <f t="shared" si="14"/>
        <v/>
      </c>
      <c r="K80" s="245">
        <v>0</v>
      </c>
      <c r="L80" s="242">
        <v>0</v>
      </c>
      <c r="M80" s="243" t="str">
        <f t="shared" si="15"/>
        <v/>
      </c>
      <c r="N80" s="210">
        <v>196</v>
      </c>
      <c r="O80" s="242">
        <v>87</v>
      </c>
      <c r="P80" s="243">
        <f t="shared" si="16"/>
        <v>0.44387755102040816</v>
      </c>
      <c r="Q80" s="243">
        <f t="shared" si="17"/>
        <v>-1</v>
      </c>
      <c r="R80" s="243">
        <f t="shared" si="18"/>
        <v>-1</v>
      </c>
      <c r="S80" s="244" t="str">
        <f t="shared" si="19"/>
        <v/>
      </c>
    </row>
    <row r="81" spans="1:19" x14ac:dyDescent="0.25">
      <c r="A81" s="206" t="s">
        <v>121</v>
      </c>
      <c r="B81" s="241">
        <v>0</v>
      </c>
      <c r="C81" s="242">
        <v>0</v>
      </c>
      <c r="D81" s="243" t="str">
        <f t="shared" si="10"/>
        <v/>
      </c>
      <c r="E81" s="210">
        <v>0</v>
      </c>
      <c r="F81" s="242">
        <v>0</v>
      </c>
      <c r="G81" s="243" t="str">
        <f t="shared" si="11"/>
        <v/>
      </c>
      <c r="H81" s="243" t="str">
        <f t="shared" si="12"/>
        <v/>
      </c>
      <c r="I81" s="243" t="str">
        <f t="shared" si="13"/>
        <v/>
      </c>
      <c r="J81" s="244" t="str">
        <f t="shared" si="14"/>
        <v/>
      </c>
      <c r="K81" s="245">
        <v>2036</v>
      </c>
      <c r="L81" s="242">
        <v>1248</v>
      </c>
      <c r="M81" s="243">
        <f t="shared" si="15"/>
        <v>0.61296660117878188</v>
      </c>
      <c r="N81" s="210">
        <v>1800</v>
      </c>
      <c r="O81" s="242">
        <v>1062</v>
      </c>
      <c r="P81" s="243">
        <f t="shared" si="16"/>
        <v>0.59</v>
      </c>
      <c r="Q81" s="243">
        <f t="shared" si="17"/>
        <v>0.13111111111111118</v>
      </c>
      <c r="R81" s="243">
        <f t="shared" si="18"/>
        <v>0.17514124293785316</v>
      </c>
      <c r="S81" s="244">
        <f t="shared" si="19"/>
        <v>2.2966601178781909E-2</v>
      </c>
    </row>
    <row r="82" spans="1:19" ht="14.25" thickBot="1" x14ac:dyDescent="0.3">
      <c r="A82" s="206" t="s">
        <v>108</v>
      </c>
      <c r="B82" s="241">
        <v>0</v>
      </c>
      <c r="C82" s="242">
        <v>0</v>
      </c>
      <c r="D82" s="243" t="str">
        <f t="shared" si="10"/>
        <v/>
      </c>
      <c r="E82" s="210">
        <v>0</v>
      </c>
      <c r="F82" s="242">
        <v>0</v>
      </c>
      <c r="G82" s="243" t="str">
        <f t="shared" si="11"/>
        <v/>
      </c>
      <c r="H82" s="243" t="str">
        <f t="shared" si="12"/>
        <v/>
      </c>
      <c r="I82" s="243" t="str">
        <f t="shared" si="13"/>
        <v/>
      </c>
      <c r="J82" s="244" t="str">
        <f t="shared" si="14"/>
        <v/>
      </c>
      <c r="K82" s="245">
        <v>568</v>
      </c>
      <c r="L82" s="242">
        <v>474</v>
      </c>
      <c r="M82" s="243">
        <f t="shared" si="15"/>
        <v>0.83450704225352113</v>
      </c>
      <c r="N82" s="210">
        <v>568</v>
      </c>
      <c r="O82" s="242">
        <v>316</v>
      </c>
      <c r="P82" s="243">
        <f t="shared" si="16"/>
        <v>0.55633802816901412</v>
      </c>
      <c r="Q82" s="243">
        <f t="shared" si="17"/>
        <v>0</v>
      </c>
      <c r="R82" s="243">
        <f t="shared" si="18"/>
        <v>0.5</v>
      </c>
      <c r="S82" s="244">
        <f t="shared" si="19"/>
        <v>0.278169014084507</v>
      </c>
    </row>
    <row r="83" spans="1:19" ht="15.75" thickTop="1" x14ac:dyDescent="0.25">
      <c r="A83" s="233" t="s">
        <v>154</v>
      </c>
      <c r="B83" s="234">
        <v>39824</v>
      </c>
      <c r="C83" s="235">
        <v>34594</v>
      </c>
      <c r="D83" s="236">
        <f t="shared" si="10"/>
        <v>0.86867215749296911</v>
      </c>
      <c r="E83" s="237">
        <v>35290</v>
      </c>
      <c r="F83" s="235">
        <v>28721</v>
      </c>
      <c r="G83" s="236">
        <f t="shared" si="11"/>
        <v>0.81385661660527064</v>
      </c>
      <c r="H83" s="236">
        <f t="shared" si="12"/>
        <v>0.12847832247095492</v>
      </c>
      <c r="I83" s="236">
        <f t="shared" si="13"/>
        <v>0.20448452351937596</v>
      </c>
      <c r="J83" s="238">
        <f t="shared" si="14"/>
        <v>5.4815540887698466E-2</v>
      </c>
      <c r="K83" s="239">
        <v>235212</v>
      </c>
      <c r="L83" s="235">
        <v>202960</v>
      </c>
      <c r="M83" s="236">
        <f t="shared" si="15"/>
        <v>0.86288114551978645</v>
      </c>
      <c r="N83" s="237">
        <v>139841</v>
      </c>
      <c r="O83" s="235">
        <v>120629</v>
      </c>
      <c r="P83" s="236">
        <f t="shared" si="16"/>
        <v>0.86261539891734185</v>
      </c>
      <c r="Q83" s="236">
        <f t="shared" si="17"/>
        <v>0.68199598115002047</v>
      </c>
      <c r="R83" s="236">
        <f t="shared" si="18"/>
        <v>0.68251415497102697</v>
      </c>
      <c r="S83" s="238">
        <f t="shared" si="19"/>
        <v>2.6574660244460535E-4</v>
      </c>
    </row>
    <row r="84" spans="1:19" x14ac:dyDescent="0.25">
      <c r="A84" s="206" t="s">
        <v>107</v>
      </c>
      <c r="B84" s="241">
        <v>18440</v>
      </c>
      <c r="C84" s="242">
        <v>16755</v>
      </c>
      <c r="D84" s="243">
        <f t="shared" si="10"/>
        <v>0.90862255965292837</v>
      </c>
      <c r="E84" s="210">
        <v>28444</v>
      </c>
      <c r="F84" s="242">
        <v>23956</v>
      </c>
      <c r="G84" s="243">
        <f t="shared" si="11"/>
        <v>0.84221628462944731</v>
      </c>
      <c r="H84" s="243">
        <f t="shared" si="12"/>
        <v>-0.35170862044719453</v>
      </c>
      <c r="I84" s="243">
        <f t="shared" si="13"/>
        <v>-0.30059275338119884</v>
      </c>
      <c r="J84" s="244">
        <f t="shared" si="14"/>
        <v>6.6406275023481065E-2</v>
      </c>
      <c r="K84" s="245">
        <v>156494</v>
      </c>
      <c r="L84" s="242">
        <v>136086</v>
      </c>
      <c r="M84" s="243">
        <f t="shared" si="15"/>
        <v>0.86959244443876438</v>
      </c>
      <c r="N84" s="210">
        <v>97337</v>
      </c>
      <c r="O84" s="242">
        <v>85849</v>
      </c>
      <c r="P84" s="243">
        <f t="shared" si="16"/>
        <v>0.8819770488098051</v>
      </c>
      <c r="Q84" s="243">
        <f t="shared" si="17"/>
        <v>0.60775450239888218</v>
      </c>
      <c r="R84" s="243">
        <f t="shared" si="18"/>
        <v>0.58517862759030392</v>
      </c>
      <c r="S84" s="244">
        <f t="shared" si="19"/>
        <v>-1.2384604371040719E-2</v>
      </c>
    </row>
    <row r="85" spans="1:19" x14ac:dyDescent="0.25">
      <c r="A85" s="206" t="s">
        <v>121</v>
      </c>
      <c r="B85" s="241">
        <v>11316</v>
      </c>
      <c r="C85" s="242">
        <v>9563</v>
      </c>
      <c r="D85" s="243">
        <f t="shared" si="10"/>
        <v>0.84508660303994343</v>
      </c>
      <c r="E85" s="210">
        <v>0</v>
      </c>
      <c r="F85" s="242">
        <v>0</v>
      </c>
      <c r="G85" s="243" t="str">
        <f t="shared" si="11"/>
        <v/>
      </c>
      <c r="H85" s="243" t="str">
        <f t="shared" si="12"/>
        <v/>
      </c>
      <c r="I85" s="243" t="str">
        <f t="shared" si="13"/>
        <v/>
      </c>
      <c r="J85" s="244" t="str">
        <f t="shared" si="14"/>
        <v/>
      </c>
      <c r="K85" s="245">
        <v>18316</v>
      </c>
      <c r="L85" s="242">
        <v>15252</v>
      </c>
      <c r="M85" s="243">
        <f t="shared" si="15"/>
        <v>0.83271456649923559</v>
      </c>
      <c r="N85" s="210">
        <v>1800</v>
      </c>
      <c r="O85" s="242">
        <v>1414</v>
      </c>
      <c r="P85" s="243">
        <f t="shared" si="16"/>
        <v>0.78555555555555556</v>
      </c>
      <c r="Q85" s="243">
        <f t="shared" si="17"/>
        <v>9.1755555555555564</v>
      </c>
      <c r="R85" s="243">
        <f t="shared" si="18"/>
        <v>9.7864214992927856</v>
      </c>
      <c r="S85" s="244">
        <f t="shared" si="19"/>
        <v>4.7159010943680024E-2</v>
      </c>
    </row>
    <row r="86" spans="1:19" ht="14.25" thickBot="1" x14ac:dyDescent="0.3">
      <c r="A86" s="206" t="s">
        <v>126</v>
      </c>
      <c r="B86" s="241">
        <v>10068</v>
      </c>
      <c r="C86" s="242">
        <v>8276</v>
      </c>
      <c r="D86" s="243">
        <f t="shared" si="10"/>
        <v>0.82201032975764798</v>
      </c>
      <c r="E86" s="210">
        <v>6846</v>
      </c>
      <c r="F86" s="242">
        <v>4765</v>
      </c>
      <c r="G86" s="243">
        <f t="shared" si="11"/>
        <v>0.6960268770084721</v>
      </c>
      <c r="H86" s="243">
        <f t="shared" si="12"/>
        <v>0.47063978965819464</v>
      </c>
      <c r="I86" s="243">
        <f t="shared" si="13"/>
        <v>0.73683105981112273</v>
      </c>
      <c r="J86" s="244">
        <f t="shared" si="14"/>
        <v>0.12598345274917588</v>
      </c>
      <c r="K86" s="245">
        <v>60402</v>
      </c>
      <c r="L86" s="242">
        <v>51622</v>
      </c>
      <c r="M86" s="243">
        <f t="shared" si="15"/>
        <v>0.85464057481540345</v>
      </c>
      <c r="N86" s="210">
        <v>40704</v>
      </c>
      <c r="O86" s="242">
        <v>33366</v>
      </c>
      <c r="P86" s="243">
        <f t="shared" si="16"/>
        <v>0.81972287735849059</v>
      </c>
      <c r="Q86" s="243">
        <f t="shared" si="17"/>
        <v>0.483932783018868</v>
      </c>
      <c r="R86" s="243">
        <f t="shared" si="18"/>
        <v>0.54714379907690458</v>
      </c>
      <c r="S86" s="244">
        <f t="shared" si="19"/>
        <v>3.4917697456912866E-2</v>
      </c>
    </row>
    <row r="87" spans="1:19" ht="15.75" thickTop="1" x14ac:dyDescent="0.25">
      <c r="A87" s="233" t="s">
        <v>152</v>
      </c>
      <c r="B87" s="234">
        <v>38636</v>
      </c>
      <c r="C87" s="235">
        <v>34072</v>
      </c>
      <c r="D87" s="236">
        <f t="shared" si="10"/>
        <v>0.88187182938192354</v>
      </c>
      <c r="E87" s="237">
        <v>35160</v>
      </c>
      <c r="F87" s="235">
        <v>28774</v>
      </c>
      <c r="G87" s="236">
        <f t="shared" si="11"/>
        <v>0.8183731513083049</v>
      </c>
      <c r="H87" s="236">
        <f t="shared" si="12"/>
        <v>9.8862343572241107E-2</v>
      </c>
      <c r="I87" s="236">
        <f t="shared" si="13"/>
        <v>0.18412455689163831</v>
      </c>
      <c r="J87" s="238">
        <f t="shared" si="14"/>
        <v>6.3498678073618642E-2</v>
      </c>
      <c r="K87" s="239">
        <v>232910</v>
      </c>
      <c r="L87" s="235">
        <v>203526</v>
      </c>
      <c r="M87" s="236">
        <f t="shared" si="15"/>
        <v>0.87383968056330774</v>
      </c>
      <c r="N87" s="237">
        <v>209646</v>
      </c>
      <c r="O87" s="235">
        <v>179071</v>
      </c>
      <c r="P87" s="236">
        <f t="shared" si="16"/>
        <v>0.85415891550518497</v>
      </c>
      <c r="Q87" s="236">
        <f t="shared" si="17"/>
        <v>0.11096801274529455</v>
      </c>
      <c r="R87" s="236">
        <f t="shared" si="18"/>
        <v>0.13656594311753434</v>
      </c>
      <c r="S87" s="238">
        <f t="shared" si="19"/>
        <v>1.9680765058122773E-2</v>
      </c>
    </row>
    <row r="88" spans="1:19" x14ac:dyDescent="0.25">
      <c r="A88" s="206" t="s">
        <v>121</v>
      </c>
      <c r="B88" s="241">
        <v>25892</v>
      </c>
      <c r="C88" s="242">
        <v>24052</v>
      </c>
      <c r="D88" s="243">
        <f t="shared" si="10"/>
        <v>0.92893557855708331</v>
      </c>
      <c r="E88" s="210">
        <v>22320</v>
      </c>
      <c r="F88" s="242">
        <v>19192</v>
      </c>
      <c r="G88" s="243">
        <f t="shared" si="11"/>
        <v>0.8598566308243728</v>
      </c>
      <c r="H88" s="243">
        <f t="shared" si="12"/>
        <v>0.16003584229390677</v>
      </c>
      <c r="I88" s="243">
        <f t="shared" si="13"/>
        <v>0.25323051271363073</v>
      </c>
      <c r="J88" s="244">
        <f t="shared" si="14"/>
        <v>6.9078947732710505E-2</v>
      </c>
      <c r="K88" s="245">
        <v>150464</v>
      </c>
      <c r="L88" s="242">
        <v>134472</v>
      </c>
      <c r="M88" s="243">
        <f t="shared" si="15"/>
        <v>0.89371544023819649</v>
      </c>
      <c r="N88" s="210">
        <v>131760</v>
      </c>
      <c r="O88" s="242">
        <v>112505</v>
      </c>
      <c r="P88" s="243">
        <f t="shared" si="16"/>
        <v>0.85386308439587133</v>
      </c>
      <c r="Q88" s="243">
        <f t="shared" si="17"/>
        <v>0.14195506982392225</v>
      </c>
      <c r="R88" s="243">
        <f t="shared" si="18"/>
        <v>0.19525354428692054</v>
      </c>
      <c r="S88" s="244">
        <f t="shared" si="19"/>
        <v>3.985235584232516E-2</v>
      </c>
    </row>
    <row r="89" spans="1:19" x14ac:dyDescent="0.25">
      <c r="A89" s="206" t="s">
        <v>126</v>
      </c>
      <c r="B89" s="241">
        <v>12744</v>
      </c>
      <c r="C89" s="242">
        <v>10020</v>
      </c>
      <c r="D89" s="243">
        <f t="shared" si="10"/>
        <v>0.78625235404896421</v>
      </c>
      <c r="E89" s="210">
        <v>11340</v>
      </c>
      <c r="F89" s="242">
        <v>8886</v>
      </c>
      <c r="G89" s="243">
        <f t="shared" si="11"/>
        <v>0.78359788359788363</v>
      </c>
      <c r="H89" s="243">
        <f t="shared" si="12"/>
        <v>0.12380952380952381</v>
      </c>
      <c r="I89" s="243">
        <f t="shared" si="13"/>
        <v>0.12761647535449017</v>
      </c>
      <c r="J89" s="244">
        <f t="shared" si="14"/>
        <v>2.6544704510805817E-3</v>
      </c>
      <c r="K89" s="245">
        <v>75882</v>
      </c>
      <c r="L89" s="242">
        <v>63544</v>
      </c>
      <c r="M89" s="243">
        <f t="shared" si="15"/>
        <v>0.83740544529664485</v>
      </c>
      <c r="N89" s="210">
        <v>69798</v>
      </c>
      <c r="O89" s="242">
        <v>60931</v>
      </c>
      <c r="P89" s="243">
        <f t="shared" si="16"/>
        <v>0.87296197598785064</v>
      </c>
      <c r="Q89" s="243">
        <f t="shared" si="17"/>
        <v>8.716582137023976E-2</v>
      </c>
      <c r="R89" s="243">
        <f t="shared" si="18"/>
        <v>4.2884574354597804E-2</v>
      </c>
      <c r="S89" s="244">
        <f t="shared" si="19"/>
        <v>-3.555653069120579E-2</v>
      </c>
    </row>
    <row r="90" spans="1:19" ht="14.25" thickBot="1" x14ac:dyDescent="0.3">
      <c r="A90" s="206" t="s">
        <v>107</v>
      </c>
      <c r="B90" s="241">
        <v>0</v>
      </c>
      <c r="C90" s="242">
        <v>0</v>
      </c>
      <c r="D90" s="243" t="str">
        <f t="shared" si="10"/>
        <v/>
      </c>
      <c r="E90" s="210">
        <v>1500</v>
      </c>
      <c r="F90" s="242">
        <v>696</v>
      </c>
      <c r="G90" s="243">
        <f t="shared" si="11"/>
        <v>0.46400000000000002</v>
      </c>
      <c r="H90" s="243">
        <f t="shared" si="12"/>
        <v>-1</v>
      </c>
      <c r="I90" s="243">
        <f t="shared" si="13"/>
        <v>-1</v>
      </c>
      <c r="J90" s="244" t="str">
        <f t="shared" si="14"/>
        <v/>
      </c>
      <c r="K90" s="245">
        <v>6564</v>
      </c>
      <c r="L90" s="242">
        <v>5510</v>
      </c>
      <c r="M90" s="243">
        <f t="shared" si="15"/>
        <v>0.83942717854966487</v>
      </c>
      <c r="N90" s="210">
        <v>8088</v>
      </c>
      <c r="O90" s="242">
        <v>5635</v>
      </c>
      <c r="P90" s="243">
        <f t="shared" si="16"/>
        <v>0.69671117705242336</v>
      </c>
      <c r="Q90" s="243">
        <f t="shared" si="17"/>
        <v>-0.18842729970326411</v>
      </c>
      <c r="R90" s="243">
        <f t="shared" si="18"/>
        <v>-2.2182786157941448E-2</v>
      </c>
      <c r="S90" s="244">
        <f t="shared" si="19"/>
        <v>0.14271600149724151</v>
      </c>
    </row>
    <row r="91" spans="1:19" ht="15.75" thickTop="1" x14ac:dyDescent="0.25">
      <c r="A91" s="233" t="s">
        <v>186</v>
      </c>
      <c r="B91" s="234">
        <v>38344</v>
      </c>
      <c r="C91" s="235">
        <v>31323</v>
      </c>
      <c r="D91" s="236">
        <f t="shared" si="10"/>
        <v>0.81689442937617363</v>
      </c>
      <c r="E91" s="237">
        <v>30346</v>
      </c>
      <c r="F91" s="235">
        <v>27174</v>
      </c>
      <c r="G91" s="236">
        <f t="shared" si="11"/>
        <v>0.89547222039148489</v>
      </c>
      <c r="H91" s="236">
        <f t="shared" si="12"/>
        <v>0.26356027153496342</v>
      </c>
      <c r="I91" s="236">
        <f t="shared" si="13"/>
        <v>0.15268271141532352</v>
      </c>
      <c r="J91" s="238">
        <f t="shared" si="14"/>
        <v>-7.857779101531126E-2</v>
      </c>
      <c r="K91" s="239">
        <v>263523</v>
      </c>
      <c r="L91" s="235">
        <v>206967</v>
      </c>
      <c r="M91" s="236">
        <f t="shared" si="15"/>
        <v>0.78538495691078203</v>
      </c>
      <c r="N91" s="237">
        <v>197840</v>
      </c>
      <c r="O91" s="235">
        <v>174001</v>
      </c>
      <c r="P91" s="236">
        <f t="shared" si="16"/>
        <v>0.87950363930448849</v>
      </c>
      <c r="Q91" s="236">
        <f t="shared" si="17"/>
        <v>0.33200060655074815</v>
      </c>
      <c r="R91" s="236">
        <f t="shared" si="18"/>
        <v>0.18945868127194676</v>
      </c>
      <c r="S91" s="238">
        <f t="shared" si="19"/>
        <v>-9.4118682393706465E-2</v>
      </c>
    </row>
    <row r="92" spans="1:19" ht="14.25" thickBot="1" x14ac:dyDescent="0.3">
      <c r="A92" s="206" t="s">
        <v>107</v>
      </c>
      <c r="B92" s="241">
        <v>38344</v>
      </c>
      <c r="C92" s="242">
        <v>31323</v>
      </c>
      <c r="D92" s="243">
        <f t="shared" si="10"/>
        <v>0.81689442937617363</v>
      </c>
      <c r="E92" s="210">
        <v>30346</v>
      </c>
      <c r="F92" s="242">
        <v>27174</v>
      </c>
      <c r="G92" s="243">
        <f t="shared" si="11"/>
        <v>0.89547222039148489</v>
      </c>
      <c r="H92" s="243">
        <f t="shared" si="12"/>
        <v>0.26356027153496342</v>
      </c>
      <c r="I92" s="243">
        <f t="shared" si="13"/>
        <v>0.15268271141532352</v>
      </c>
      <c r="J92" s="244">
        <f t="shared" si="14"/>
        <v>-7.857779101531126E-2</v>
      </c>
      <c r="K92" s="245">
        <v>263523</v>
      </c>
      <c r="L92" s="242">
        <v>206967</v>
      </c>
      <c r="M92" s="243">
        <f t="shared" si="15"/>
        <v>0.78538495691078203</v>
      </c>
      <c r="N92" s="210">
        <v>197840</v>
      </c>
      <c r="O92" s="242">
        <v>174001</v>
      </c>
      <c r="P92" s="243">
        <f t="shared" si="16"/>
        <v>0.87950363930448849</v>
      </c>
      <c r="Q92" s="243">
        <f t="shared" si="17"/>
        <v>0.33200060655074815</v>
      </c>
      <c r="R92" s="243">
        <f t="shared" si="18"/>
        <v>0.18945868127194676</v>
      </c>
      <c r="S92" s="244">
        <f t="shared" si="19"/>
        <v>-9.4118682393706465E-2</v>
      </c>
    </row>
    <row r="93" spans="1:19" ht="15.75" thickTop="1" x14ac:dyDescent="0.25">
      <c r="A93" s="233" t="s">
        <v>153</v>
      </c>
      <c r="B93" s="234">
        <v>37229</v>
      </c>
      <c r="C93" s="235">
        <v>29344</v>
      </c>
      <c r="D93" s="236">
        <f t="shared" si="10"/>
        <v>0.78820274517177469</v>
      </c>
      <c r="E93" s="237">
        <v>27771</v>
      </c>
      <c r="F93" s="235">
        <v>22750</v>
      </c>
      <c r="G93" s="236">
        <f t="shared" si="11"/>
        <v>0.81919988477188432</v>
      </c>
      <c r="H93" s="236">
        <f t="shared" si="12"/>
        <v>0.34057109934824092</v>
      </c>
      <c r="I93" s="236">
        <f t="shared" si="13"/>
        <v>0.28984615384615386</v>
      </c>
      <c r="J93" s="238">
        <f t="shared" si="14"/>
        <v>-3.0997139600109636E-2</v>
      </c>
      <c r="K93" s="239">
        <v>227988</v>
      </c>
      <c r="L93" s="235">
        <v>171426</v>
      </c>
      <c r="M93" s="236">
        <f t="shared" si="15"/>
        <v>0.75190799515763984</v>
      </c>
      <c r="N93" s="237">
        <v>187730</v>
      </c>
      <c r="O93" s="235">
        <v>153119</v>
      </c>
      <c r="P93" s="236">
        <f t="shared" si="16"/>
        <v>0.81563415543599849</v>
      </c>
      <c r="Q93" s="236">
        <f t="shared" si="17"/>
        <v>0.21444627923081017</v>
      </c>
      <c r="R93" s="236">
        <f t="shared" si="18"/>
        <v>0.11956060319098216</v>
      </c>
      <c r="S93" s="238">
        <f t="shared" si="19"/>
        <v>-6.3726160278358646E-2</v>
      </c>
    </row>
    <row r="94" spans="1:19" x14ac:dyDescent="0.25">
      <c r="A94" s="206" t="s">
        <v>277</v>
      </c>
      <c r="B94" s="241">
        <v>16593</v>
      </c>
      <c r="C94" s="242">
        <v>12447</v>
      </c>
      <c r="D94" s="243">
        <f t="shared" si="10"/>
        <v>0.75013559934912311</v>
      </c>
      <c r="E94" s="210">
        <v>10320</v>
      </c>
      <c r="F94" s="242">
        <v>7351</v>
      </c>
      <c r="G94" s="243">
        <f t="shared" si="11"/>
        <v>0.7123062015503876</v>
      </c>
      <c r="H94" s="243">
        <f t="shared" si="12"/>
        <v>0.60784883720930227</v>
      </c>
      <c r="I94" s="243">
        <f t="shared" si="13"/>
        <v>0.69323901509998631</v>
      </c>
      <c r="J94" s="244">
        <f t="shared" si="14"/>
        <v>3.7829397798735509E-2</v>
      </c>
      <c r="K94" s="245">
        <v>104942</v>
      </c>
      <c r="L94" s="242">
        <v>77113</v>
      </c>
      <c r="M94" s="243">
        <f t="shared" si="15"/>
        <v>0.73481542185207072</v>
      </c>
      <c r="N94" s="210">
        <v>69828</v>
      </c>
      <c r="O94" s="242">
        <v>50935</v>
      </c>
      <c r="P94" s="243">
        <f t="shared" si="16"/>
        <v>0.72943518359397375</v>
      </c>
      <c r="Q94" s="243">
        <f t="shared" si="17"/>
        <v>0.50286418055794235</v>
      </c>
      <c r="R94" s="243">
        <f t="shared" si="18"/>
        <v>0.51394915087857074</v>
      </c>
      <c r="S94" s="244">
        <f t="shared" si="19"/>
        <v>5.3802382580969699E-3</v>
      </c>
    </row>
    <row r="95" spans="1:19" x14ac:dyDescent="0.25">
      <c r="A95" s="206" t="s">
        <v>107</v>
      </c>
      <c r="B95" s="241">
        <v>13812</v>
      </c>
      <c r="C95" s="242">
        <v>11206</v>
      </c>
      <c r="D95" s="243">
        <f t="shared" si="10"/>
        <v>0.81132348682305244</v>
      </c>
      <c r="E95" s="210">
        <v>17451</v>
      </c>
      <c r="F95" s="242">
        <v>15399</v>
      </c>
      <c r="G95" s="243">
        <f t="shared" si="11"/>
        <v>0.8824136152656008</v>
      </c>
      <c r="H95" s="243">
        <f t="shared" si="12"/>
        <v>-0.20852673199243599</v>
      </c>
      <c r="I95" s="243">
        <f t="shared" si="13"/>
        <v>-0.27229040846808239</v>
      </c>
      <c r="J95" s="244">
        <f t="shared" si="14"/>
        <v>-7.1090128442548361E-2</v>
      </c>
      <c r="K95" s="245">
        <v>116154</v>
      </c>
      <c r="L95" s="242">
        <v>88622</v>
      </c>
      <c r="M95" s="243">
        <f t="shared" si="15"/>
        <v>0.76296985037105913</v>
      </c>
      <c r="N95" s="210">
        <v>117902</v>
      </c>
      <c r="O95" s="242">
        <v>102184</v>
      </c>
      <c r="P95" s="243">
        <f t="shared" si="16"/>
        <v>0.86668589167274512</v>
      </c>
      <c r="Q95" s="243">
        <f t="shared" si="17"/>
        <v>-1.4825872334650825E-2</v>
      </c>
      <c r="R95" s="243">
        <f t="shared" si="18"/>
        <v>-0.1327213653800986</v>
      </c>
      <c r="S95" s="244">
        <f t="shared" si="19"/>
        <v>-0.10371604130168599</v>
      </c>
    </row>
    <row r="96" spans="1:19" ht="14.25" thickBot="1" x14ac:dyDescent="0.3">
      <c r="A96" s="206" t="s">
        <v>279</v>
      </c>
      <c r="B96" s="241">
        <v>6824</v>
      </c>
      <c r="C96" s="242">
        <v>5691</v>
      </c>
      <c r="D96" s="243">
        <f t="shared" si="10"/>
        <v>0.833968347010551</v>
      </c>
      <c r="E96" s="210">
        <v>0</v>
      </c>
      <c r="F96" s="242">
        <v>0</v>
      </c>
      <c r="G96" s="243" t="str">
        <f t="shared" si="11"/>
        <v/>
      </c>
      <c r="H96" s="243" t="str">
        <f t="shared" si="12"/>
        <v/>
      </c>
      <c r="I96" s="243" t="str">
        <f t="shared" si="13"/>
        <v/>
      </c>
      <c r="J96" s="244" t="str">
        <f t="shared" si="14"/>
        <v/>
      </c>
      <c r="K96" s="245">
        <v>6892</v>
      </c>
      <c r="L96" s="242">
        <v>5691</v>
      </c>
      <c r="M96" s="243">
        <f t="shared" si="15"/>
        <v>0.82573998839233897</v>
      </c>
      <c r="N96" s="210">
        <v>0</v>
      </c>
      <c r="O96" s="242">
        <v>0</v>
      </c>
      <c r="P96" s="243" t="str">
        <f t="shared" si="16"/>
        <v/>
      </c>
      <c r="Q96" s="243" t="str">
        <f t="shared" si="17"/>
        <v/>
      </c>
      <c r="R96" s="243" t="str">
        <f t="shared" si="18"/>
        <v/>
      </c>
      <c r="S96" s="244" t="str">
        <f t="shared" si="19"/>
        <v/>
      </c>
    </row>
    <row r="97" spans="1:19" ht="15.75" thickTop="1" x14ac:dyDescent="0.25">
      <c r="A97" s="233" t="s">
        <v>157</v>
      </c>
      <c r="B97" s="234">
        <v>35492</v>
      </c>
      <c r="C97" s="235">
        <v>32960</v>
      </c>
      <c r="D97" s="236">
        <f t="shared" si="10"/>
        <v>0.92865997971373826</v>
      </c>
      <c r="E97" s="237">
        <v>28124</v>
      </c>
      <c r="F97" s="235">
        <v>25758</v>
      </c>
      <c r="G97" s="236">
        <f t="shared" si="11"/>
        <v>0.91587256435784381</v>
      </c>
      <c r="H97" s="236">
        <f t="shared" si="12"/>
        <v>0.26198264827193851</v>
      </c>
      <c r="I97" s="236">
        <f t="shared" si="13"/>
        <v>0.27960245360664637</v>
      </c>
      <c r="J97" s="238">
        <f t="shared" si="14"/>
        <v>1.2787415355894449E-2</v>
      </c>
      <c r="K97" s="239">
        <v>218240</v>
      </c>
      <c r="L97" s="235">
        <v>186653</v>
      </c>
      <c r="M97" s="236">
        <f t="shared" si="15"/>
        <v>0.85526484604105568</v>
      </c>
      <c r="N97" s="237">
        <v>187211</v>
      </c>
      <c r="O97" s="235">
        <v>153481</v>
      </c>
      <c r="P97" s="236">
        <f t="shared" si="16"/>
        <v>0.81982896304170161</v>
      </c>
      <c r="Q97" s="236">
        <f t="shared" si="17"/>
        <v>0.16574346592881839</v>
      </c>
      <c r="R97" s="236">
        <f t="shared" si="18"/>
        <v>0.21613098689740107</v>
      </c>
      <c r="S97" s="238">
        <f t="shared" si="19"/>
        <v>3.5435882999354074E-2</v>
      </c>
    </row>
    <row r="98" spans="1:19" x14ac:dyDescent="0.25">
      <c r="A98" s="206" t="s">
        <v>126</v>
      </c>
      <c r="B98" s="241">
        <v>23028</v>
      </c>
      <c r="C98" s="242">
        <v>21315</v>
      </c>
      <c r="D98" s="243">
        <f t="shared" si="10"/>
        <v>0.92561229807191248</v>
      </c>
      <c r="E98" s="210">
        <v>19176</v>
      </c>
      <c r="F98" s="242">
        <v>17689</v>
      </c>
      <c r="G98" s="243">
        <f t="shared" si="11"/>
        <v>0.92245515227367547</v>
      </c>
      <c r="H98" s="243">
        <f t="shared" si="12"/>
        <v>0.20087609511889859</v>
      </c>
      <c r="I98" s="243">
        <f t="shared" si="13"/>
        <v>0.20498614958448758</v>
      </c>
      <c r="J98" s="244">
        <f t="shared" si="14"/>
        <v>3.1571457982370044E-3</v>
      </c>
      <c r="K98" s="245">
        <v>141012</v>
      </c>
      <c r="L98" s="242">
        <v>121849</v>
      </c>
      <c r="M98" s="243">
        <f t="shared" si="15"/>
        <v>0.8641037642186481</v>
      </c>
      <c r="N98" s="210">
        <v>129354</v>
      </c>
      <c r="O98" s="242">
        <v>106603</v>
      </c>
      <c r="P98" s="243">
        <f t="shared" si="16"/>
        <v>0.82411831099154254</v>
      </c>
      <c r="Q98" s="243">
        <f t="shared" si="17"/>
        <v>9.0124773876339326E-2</v>
      </c>
      <c r="R98" s="243">
        <f t="shared" si="18"/>
        <v>0.14301661304090874</v>
      </c>
      <c r="S98" s="244">
        <f t="shared" si="19"/>
        <v>3.9985453227105561E-2</v>
      </c>
    </row>
    <row r="99" spans="1:19" x14ac:dyDescent="0.25">
      <c r="A99" s="206" t="s">
        <v>108</v>
      </c>
      <c r="B99" s="241">
        <v>6248</v>
      </c>
      <c r="C99" s="242">
        <v>5607</v>
      </c>
      <c r="D99" s="243">
        <f t="shared" si="10"/>
        <v>0.89740717029449424</v>
      </c>
      <c r="E99" s="210">
        <v>6248</v>
      </c>
      <c r="F99" s="242">
        <v>5387</v>
      </c>
      <c r="G99" s="243">
        <f t="shared" si="11"/>
        <v>0.86219590268886048</v>
      </c>
      <c r="H99" s="243">
        <f t="shared" si="12"/>
        <v>0</v>
      </c>
      <c r="I99" s="243">
        <f t="shared" si="13"/>
        <v>4.0839056989047773E-2</v>
      </c>
      <c r="J99" s="244">
        <f t="shared" si="14"/>
        <v>3.5211267605633756E-2</v>
      </c>
      <c r="K99" s="245">
        <v>34576</v>
      </c>
      <c r="L99" s="242">
        <v>29609</v>
      </c>
      <c r="M99" s="243">
        <f t="shared" si="15"/>
        <v>0.8563454419250347</v>
      </c>
      <c r="N99" s="210">
        <v>37914</v>
      </c>
      <c r="O99" s="242">
        <v>31312</v>
      </c>
      <c r="P99" s="243">
        <f t="shared" si="16"/>
        <v>0.82586907211056604</v>
      </c>
      <c r="Q99" s="243">
        <f t="shared" si="17"/>
        <v>-8.8041356754760769E-2</v>
      </c>
      <c r="R99" s="243">
        <f t="shared" si="18"/>
        <v>-5.4388094021461386E-2</v>
      </c>
      <c r="S99" s="244">
        <f t="shared" si="19"/>
        <v>3.0476369814468662E-2</v>
      </c>
    </row>
    <row r="100" spans="1:19" ht="14.25" thickBot="1" x14ac:dyDescent="0.3">
      <c r="A100" s="206" t="s">
        <v>107</v>
      </c>
      <c r="B100" s="241">
        <v>6216</v>
      </c>
      <c r="C100" s="242">
        <v>6038</v>
      </c>
      <c r="D100" s="243">
        <f t="shared" si="10"/>
        <v>0.9713642213642214</v>
      </c>
      <c r="E100" s="210">
        <v>2700</v>
      </c>
      <c r="F100" s="242">
        <v>2682</v>
      </c>
      <c r="G100" s="243">
        <f t="shared" si="11"/>
        <v>0.99333333333333329</v>
      </c>
      <c r="H100" s="243">
        <f t="shared" si="12"/>
        <v>1.3022222222222224</v>
      </c>
      <c r="I100" s="243">
        <f t="shared" si="13"/>
        <v>1.2513049962714393</v>
      </c>
      <c r="J100" s="244">
        <f t="shared" si="14"/>
        <v>-2.1969111969111887E-2</v>
      </c>
      <c r="K100" s="245">
        <v>42652</v>
      </c>
      <c r="L100" s="242">
        <v>35195</v>
      </c>
      <c r="M100" s="243">
        <f t="shared" si="15"/>
        <v>0.82516646347181843</v>
      </c>
      <c r="N100" s="210">
        <v>19943</v>
      </c>
      <c r="O100" s="242">
        <v>15566</v>
      </c>
      <c r="P100" s="243">
        <f t="shared" si="16"/>
        <v>0.78052449481020914</v>
      </c>
      <c r="Q100" s="243">
        <f t="shared" si="17"/>
        <v>1.1386952815524243</v>
      </c>
      <c r="R100" s="243">
        <f t="shared" si="18"/>
        <v>1.2610176024669149</v>
      </c>
      <c r="S100" s="244">
        <f t="shared" si="19"/>
        <v>4.4641968661609299E-2</v>
      </c>
    </row>
    <row r="101" spans="1:19" ht="15.75" thickTop="1" x14ac:dyDescent="0.25">
      <c r="A101" s="233" t="s">
        <v>156</v>
      </c>
      <c r="B101" s="234">
        <v>34110</v>
      </c>
      <c r="C101" s="235">
        <v>30817</v>
      </c>
      <c r="D101" s="236">
        <f t="shared" si="10"/>
        <v>0.90345939607153325</v>
      </c>
      <c r="E101" s="237">
        <v>27940</v>
      </c>
      <c r="F101" s="235">
        <v>23674</v>
      </c>
      <c r="G101" s="236">
        <f t="shared" si="11"/>
        <v>0.84731567644953476</v>
      </c>
      <c r="H101" s="236">
        <f t="shared" si="12"/>
        <v>0.2208303507516105</v>
      </c>
      <c r="I101" s="236">
        <f t="shared" si="13"/>
        <v>0.30172340964771482</v>
      </c>
      <c r="J101" s="238">
        <f t="shared" si="14"/>
        <v>5.6143719621998489E-2</v>
      </c>
      <c r="K101" s="239">
        <v>206617</v>
      </c>
      <c r="L101" s="235">
        <v>171491</v>
      </c>
      <c r="M101" s="236">
        <f t="shared" si="15"/>
        <v>0.82999462774118293</v>
      </c>
      <c r="N101" s="237">
        <v>166932</v>
      </c>
      <c r="O101" s="235">
        <v>144816</v>
      </c>
      <c r="P101" s="236">
        <f t="shared" si="16"/>
        <v>0.86751491625332466</v>
      </c>
      <c r="Q101" s="236">
        <f t="shared" si="17"/>
        <v>0.23773153140200809</v>
      </c>
      <c r="R101" s="236">
        <f t="shared" si="18"/>
        <v>0.18419925975030393</v>
      </c>
      <c r="S101" s="238">
        <f t="shared" si="19"/>
        <v>-3.7520288512141731E-2</v>
      </c>
    </row>
    <row r="102" spans="1:19" x14ac:dyDescent="0.25">
      <c r="A102" s="206" t="s">
        <v>126</v>
      </c>
      <c r="B102" s="241">
        <v>21802</v>
      </c>
      <c r="C102" s="242">
        <v>19347</v>
      </c>
      <c r="D102" s="243">
        <f t="shared" si="10"/>
        <v>0.88739565177506652</v>
      </c>
      <c r="E102" s="210">
        <v>17134</v>
      </c>
      <c r="F102" s="242">
        <v>13858</v>
      </c>
      <c r="G102" s="243">
        <f t="shared" si="11"/>
        <v>0.80880121396054627</v>
      </c>
      <c r="H102" s="243">
        <f t="shared" si="12"/>
        <v>0.27244076105988091</v>
      </c>
      <c r="I102" s="243">
        <f t="shared" si="13"/>
        <v>0.39608890171741962</v>
      </c>
      <c r="J102" s="244">
        <f t="shared" si="14"/>
        <v>7.8594437814520246E-2</v>
      </c>
      <c r="K102" s="245">
        <v>122449</v>
      </c>
      <c r="L102" s="242">
        <v>100034</v>
      </c>
      <c r="M102" s="243">
        <f t="shared" si="15"/>
        <v>0.81694419717596711</v>
      </c>
      <c r="N102" s="210">
        <v>91680</v>
      </c>
      <c r="O102" s="242">
        <v>77550</v>
      </c>
      <c r="P102" s="243">
        <f t="shared" si="16"/>
        <v>0.84587696335078533</v>
      </c>
      <c r="Q102" s="243">
        <f t="shared" si="17"/>
        <v>0.33561300174520059</v>
      </c>
      <c r="R102" s="243">
        <f t="shared" si="18"/>
        <v>0.28992907801418433</v>
      </c>
      <c r="S102" s="244">
        <f t="shared" si="19"/>
        <v>-2.8932766174818214E-2</v>
      </c>
    </row>
    <row r="103" spans="1:19" x14ac:dyDescent="0.25">
      <c r="A103" s="206" t="s">
        <v>107</v>
      </c>
      <c r="B103" s="241">
        <v>9300</v>
      </c>
      <c r="C103" s="242">
        <v>8739</v>
      </c>
      <c r="D103" s="243">
        <f t="shared" si="10"/>
        <v>0.93967741935483873</v>
      </c>
      <c r="E103" s="210">
        <v>10806</v>
      </c>
      <c r="F103" s="242">
        <v>9816</v>
      </c>
      <c r="G103" s="243">
        <f t="shared" si="11"/>
        <v>0.90838423098278731</v>
      </c>
      <c r="H103" s="243">
        <f t="shared" si="12"/>
        <v>-0.13936701832315379</v>
      </c>
      <c r="I103" s="243">
        <f t="shared" si="13"/>
        <v>-0.10971882640586794</v>
      </c>
      <c r="J103" s="244">
        <f t="shared" si="14"/>
        <v>3.1293188372051417E-2</v>
      </c>
      <c r="K103" s="245">
        <v>69896</v>
      </c>
      <c r="L103" s="242">
        <v>60108</v>
      </c>
      <c r="M103" s="243">
        <f t="shared" si="15"/>
        <v>0.85996337415588875</v>
      </c>
      <c r="N103" s="210">
        <v>75202</v>
      </c>
      <c r="O103" s="242">
        <v>67236</v>
      </c>
      <c r="P103" s="243">
        <f t="shared" si="16"/>
        <v>0.89407196617111251</v>
      </c>
      <c r="Q103" s="243">
        <f t="shared" si="17"/>
        <v>-7.0556634132070917E-2</v>
      </c>
      <c r="R103" s="243">
        <f t="shared" si="18"/>
        <v>-0.10601463501695518</v>
      </c>
      <c r="S103" s="244">
        <f t="shared" si="19"/>
        <v>-3.410859201522376E-2</v>
      </c>
    </row>
    <row r="104" spans="1:19" x14ac:dyDescent="0.25">
      <c r="A104" s="206" t="s">
        <v>121</v>
      </c>
      <c r="B104" s="241">
        <v>3008</v>
      </c>
      <c r="C104" s="242">
        <v>2731</v>
      </c>
      <c r="D104" s="243">
        <f t="shared" si="10"/>
        <v>0.90791223404255317</v>
      </c>
      <c r="E104" s="210">
        <v>0</v>
      </c>
      <c r="F104" s="242">
        <v>0</v>
      </c>
      <c r="G104" s="243" t="str">
        <f t="shared" si="11"/>
        <v/>
      </c>
      <c r="H104" s="243" t="str">
        <f t="shared" si="12"/>
        <v/>
      </c>
      <c r="I104" s="243" t="str">
        <f t="shared" si="13"/>
        <v/>
      </c>
      <c r="J104" s="244" t="str">
        <f t="shared" si="14"/>
        <v/>
      </c>
      <c r="K104" s="245">
        <v>14272</v>
      </c>
      <c r="L104" s="242">
        <v>11349</v>
      </c>
      <c r="M104" s="243">
        <f t="shared" si="15"/>
        <v>0.79519338565022424</v>
      </c>
      <c r="N104" s="210">
        <v>0</v>
      </c>
      <c r="O104" s="242">
        <v>0</v>
      </c>
      <c r="P104" s="243" t="str">
        <f t="shared" si="16"/>
        <v/>
      </c>
      <c r="Q104" s="243" t="str">
        <f t="shared" si="17"/>
        <v/>
      </c>
      <c r="R104" s="243" t="str">
        <f t="shared" si="18"/>
        <v/>
      </c>
      <c r="S104" s="244" t="str">
        <f t="shared" si="19"/>
        <v/>
      </c>
    </row>
    <row r="105" spans="1:19" ht="14.25" thickBot="1" x14ac:dyDescent="0.3">
      <c r="A105" s="206" t="s">
        <v>287</v>
      </c>
      <c r="B105" s="241">
        <v>0</v>
      </c>
      <c r="C105" s="242">
        <v>0</v>
      </c>
      <c r="D105" s="243" t="str">
        <f t="shared" si="10"/>
        <v/>
      </c>
      <c r="E105" s="210">
        <v>0</v>
      </c>
      <c r="F105" s="242">
        <v>0</v>
      </c>
      <c r="G105" s="243" t="str">
        <f t="shared" si="11"/>
        <v/>
      </c>
      <c r="H105" s="243" t="str">
        <f t="shared" si="12"/>
        <v/>
      </c>
      <c r="I105" s="243" t="str">
        <f t="shared" si="13"/>
        <v/>
      </c>
      <c r="J105" s="244" t="str">
        <f t="shared" si="14"/>
        <v/>
      </c>
      <c r="K105" s="245">
        <v>0</v>
      </c>
      <c r="L105" s="242">
        <v>0</v>
      </c>
      <c r="M105" s="243" t="str">
        <f t="shared" si="15"/>
        <v/>
      </c>
      <c r="N105" s="210">
        <v>50</v>
      </c>
      <c r="O105" s="242">
        <v>30</v>
      </c>
      <c r="P105" s="243">
        <f t="shared" si="16"/>
        <v>0.6</v>
      </c>
      <c r="Q105" s="243">
        <f t="shared" si="17"/>
        <v>-1</v>
      </c>
      <c r="R105" s="243">
        <f t="shared" si="18"/>
        <v>-1</v>
      </c>
      <c r="S105" s="244" t="str">
        <f t="shared" si="19"/>
        <v/>
      </c>
    </row>
    <row r="106" spans="1:19" ht="15.75" thickTop="1" x14ac:dyDescent="0.25">
      <c r="A106" s="233" t="s">
        <v>155</v>
      </c>
      <c r="B106" s="234">
        <v>33686</v>
      </c>
      <c r="C106" s="235">
        <v>26844</v>
      </c>
      <c r="D106" s="236">
        <f t="shared" si="10"/>
        <v>0.79688891527637595</v>
      </c>
      <c r="E106" s="237">
        <v>34411</v>
      </c>
      <c r="F106" s="235">
        <v>25819</v>
      </c>
      <c r="G106" s="236">
        <f t="shared" si="11"/>
        <v>0.75031240010461775</v>
      </c>
      <c r="H106" s="236">
        <f t="shared" si="12"/>
        <v>-2.1068844264915287E-2</v>
      </c>
      <c r="I106" s="236">
        <f t="shared" si="13"/>
        <v>3.9699446144312311E-2</v>
      </c>
      <c r="J106" s="238">
        <f t="shared" si="14"/>
        <v>4.6576515171758204E-2</v>
      </c>
      <c r="K106" s="239">
        <v>220950</v>
      </c>
      <c r="L106" s="235">
        <v>166938</v>
      </c>
      <c r="M106" s="236">
        <f t="shared" si="15"/>
        <v>0.75554650373387644</v>
      </c>
      <c r="N106" s="237">
        <v>235810</v>
      </c>
      <c r="O106" s="235">
        <v>179002</v>
      </c>
      <c r="P106" s="236">
        <f t="shared" si="16"/>
        <v>0.75909418599720113</v>
      </c>
      <c r="Q106" s="236">
        <f t="shared" si="17"/>
        <v>-6.301683558797333E-2</v>
      </c>
      <c r="R106" s="236">
        <f t="shared" si="18"/>
        <v>-6.739589501793275E-2</v>
      </c>
      <c r="S106" s="238">
        <f t="shared" si="19"/>
        <v>-3.5476822633246918E-3</v>
      </c>
    </row>
    <row r="107" spans="1:19" x14ac:dyDescent="0.25">
      <c r="A107" s="206" t="s">
        <v>277</v>
      </c>
      <c r="B107" s="241">
        <v>17888</v>
      </c>
      <c r="C107" s="242">
        <v>14186</v>
      </c>
      <c r="D107" s="243">
        <f t="shared" si="10"/>
        <v>0.79304561717352418</v>
      </c>
      <c r="E107" s="210">
        <v>13578</v>
      </c>
      <c r="F107" s="242">
        <v>10304</v>
      </c>
      <c r="G107" s="243">
        <f t="shared" si="11"/>
        <v>0.75887465016939171</v>
      </c>
      <c r="H107" s="243">
        <f t="shared" si="12"/>
        <v>0.3174252467226395</v>
      </c>
      <c r="I107" s="243">
        <f t="shared" si="13"/>
        <v>0.37674689440993792</v>
      </c>
      <c r="J107" s="244">
        <f t="shared" si="14"/>
        <v>3.4170967004132469E-2</v>
      </c>
      <c r="K107" s="245">
        <v>116508</v>
      </c>
      <c r="L107" s="242">
        <v>89707</v>
      </c>
      <c r="M107" s="243">
        <f t="shared" si="15"/>
        <v>0.76996429429738733</v>
      </c>
      <c r="N107" s="210">
        <v>89850</v>
      </c>
      <c r="O107" s="242">
        <v>67099</v>
      </c>
      <c r="P107" s="243">
        <f t="shared" si="16"/>
        <v>0.7467890929326656</v>
      </c>
      <c r="Q107" s="243">
        <f t="shared" si="17"/>
        <v>0.29669449081803001</v>
      </c>
      <c r="R107" s="243">
        <f t="shared" si="18"/>
        <v>0.33693497667625438</v>
      </c>
      <c r="S107" s="244">
        <f t="shared" si="19"/>
        <v>2.3175201364721731E-2</v>
      </c>
    </row>
    <row r="108" spans="1:19" x14ac:dyDescent="0.25">
      <c r="A108" s="206" t="s">
        <v>126</v>
      </c>
      <c r="B108" s="241">
        <v>6984</v>
      </c>
      <c r="C108" s="242">
        <v>5183</v>
      </c>
      <c r="D108" s="243">
        <f t="shared" si="10"/>
        <v>0.74212485681557849</v>
      </c>
      <c r="E108" s="210">
        <v>12372</v>
      </c>
      <c r="F108" s="242">
        <v>7956</v>
      </c>
      <c r="G108" s="243">
        <f t="shared" si="11"/>
        <v>0.64306498545101842</v>
      </c>
      <c r="H108" s="243">
        <f t="shared" si="12"/>
        <v>-0.43549951503394757</v>
      </c>
      <c r="I108" s="243">
        <f t="shared" si="13"/>
        <v>-0.34854198089492205</v>
      </c>
      <c r="J108" s="244">
        <f t="shared" si="14"/>
        <v>9.905987136456007E-2</v>
      </c>
      <c r="K108" s="245">
        <v>46596</v>
      </c>
      <c r="L108" s="242">
        <v>30846</v>
      </c>
      <c r="M108" s="243">
        <f t="shared" si="15"/>
        <v>0.66198815348956996</v>
      </c>
      <c r="N108" s="210">
        <v>87438</v>
      </c>
      <c r="O108" s="242">
        <v>62062</v>
      </c>
      <c r="P108" s="243">
        <f t="shared" si="16"/>
        <v>0.70978293190603625</v>
      </c>
      <c r="Q108" s="243">
        <f t="shared" si="17"/>
        <v>-0.46709668565154738</v>
      </c>
      <c r="R108" s="243">
        <f t="shared" si="18"/>
        <v>-0.50298089007766422</v>
      </c>
      <c r="S108" s="244">
        <f t="shared" si="19"/>
        <v>-4.7794778416466288E-2</v>
      </c>
    </row>
    <row r="109" spans="1:19" x14ac:dyDescent="0.25">
      <c r="A109" s="206" t="s">
        <v>107</v>
      </c>
      <c r="B109" s="241">
        <v>4935</v>
      </c>
      <c r="C109" s="242">
        <v>4048</v>
      </c>
      <c r="D109" s="243">
        <f t="shared" si="10"/>
        <v>0.82026342451874368</v>
      </c>
      <c r="E109" s="210">
        <v>8461</v>
      </c>
      <c r="F109" s="242">
        <v>7559</v>
      </c>
      <c r="G109" s="243">
        <f t="shared" si="11"/>
        <v>0.89339321593192289</v>
      </c>
      <c r="H109" s="243">
        <f t="shared" si="12"/>
        <v>-0.41673561044793761</v>
      </c>
      <c r="I109" s="243">
        <f t="shared" si="13"/>
        <v>-0.46447942849583279</v>
      </c>
      <c r="J109" s="244">
        <f t="shared" si="14"/>
        <v>-7.3129791413179213E-2</v>
      </c>
      <c r="K109" s="245">
        <v>37594</v>
      </c>
      <c r="L109" s="242">
        <v>29225</v>
      </c>
      <c r="M109" s="243">
        <f t="shared" si="15"/>
        <v>0.77738468904612434</v>
      </c>
      <c r="N109" s="210">
        <v>58522</v>
      </c>
      <c r="O109" s="242">
        <v>49841</v>
      </c>
      <c r="P109" s="243">
        <f t="shared" si="16"/>
        <v>0.85166262260346537</v>
      </c>
      <c r="Q109" s="243">
        <f t="shared" si="17"/>
        <v>-0.35760910426848025</v>
      </c>
      <c r="R109" s="243">
        <f t="shared" si="18"/>
        <v>-0.41363536044621896</v>
      </c>
      <c r="S109" s="244">
        <f t="shared" si="19"/>
        <v>-7.4277933557341025E-2</v>
      </c>
    </row>
    <row r="110" spans="1:19" ht="14.25" thickBot="1" x14ac:dyDescent="0.3">
      <c r="A110" s="206" t="s">
        <v>279</v>
      </c>
      <c r="B110" s="241">
        <v>3879</v>
      </c>
      <c r="C110" s="242">
        <v>3427</v>
      </c>
      <c r="D110" s="243">
        <f t="shared" si="10"/>
        <v>0.88347512245424076</v>
      </c>
      <c r="E110" s="210">
        <v>0</v>
      </c>
      <c r="F110" s="242">
        <v>0</v>
      </c>
      <c r="G110" s="243" t="str">
        <f t="shared" si="11"/>
        <v/>
      </c>
      <c r="H110" s="243" t="str">
        <f t="shared" si="12"/>
        <v/>
      </c>
      <c r="I110" s="243" t="str">
        <f t="shared" si="13"/>
        <v/>
      </c>
      <c r="J110" s="244" t="str">
        <f t="shared" si="14"/>
        <v/>
      </c>
      <c r="K110" s="245">
        <v>20252</v>
      </c>
      <c r="L110" s="242">
        <v>17160</v>
      </c>
      <c r="M110" s="243">
        <f t="shared" si="15"/>
        <v>0.84732372111396403</v>
      </c>
      <c r="N110" s="210">
        <v>0</v>
      </c>
      <c r="O110" s="242">
        <v>0</v>
      </c>
      <c r="P110" s="243" t="str">
        <f t="shared" si="16"/>
        <v/>
      </c>
      <c r="Q110" s="243" t="str">
        <f t="shared" si="17"/>
        <v/>
      </c>
      <c r="R110" s="243" t="str">
        <f t="shared" si="18"/>
        <v/>
      </c>
      <c r="S110" s="244" t="str">
        <f t="shared" si="19"/>
        <v/>
      </c>
    </row>
    <row r="111" spans="1:19" ht="15.75" thickTop="1" x14ac:dyDescent="0.25">
      <c r="A111" s="233" t="s">
        <v>158</v>
      </c>
      <c r="B111" s="234">
        <v>32132</v>
      </c>
      <c r="C111" s="235">
        <v>25761</v>
      </c>
      <c r="D111" s="236">
        <f t="shared" si="10"/>
        <v>0.80172413793103448</v>
      </c>
      <c r="E111" s="237">
        <v>25726</v>
      </c>
      <c r="F111" s="235">
        <v>21083</v>
      </c>
      <c r="G111" s="236">
        <f t="shared" si="11"/>
        <v>0.81952110705123227</v>
      </c>
      <c r="H111" s="236">
        <f t="shared" si="12"/>
        <v>0.24900878488688494</v>
      </c>
      <c r="I111" s="236">
        <f t="shared" si="13"/>
        <v>0.2218849309870512</v>
      </c>
      <c r="J111" s="238">
        <f t="shared" si="14"/>
        <v>-1.7796969120197792E-2</v>
      </c>
      <c r="K111" s="239">
        <v>209070</v>
      </c>
      <c r="L111" s="235">
        <v>173843</v>
      </c>
      <c r="M111" s="236">
        <f t="shared" si="15"/>
        <v>0.83150619409767068</v>
      </c>
      <c r="N111" s="237">
        <v>180414</v>
      </c>
      <c r="O111" s="235">
        <v>143443</v>
      </c>
      <c r="P111" s="236">
        <f t="shared" si="16"/>
        <v>0.79507687873446631</v>
      </c>
      <c r="Q111" s="236">
        <f t="shared" si="17"/>
        <v>0.15883468023545855</v>
      </c>
      <c r="R111" s="236">
        <f t="shared" si="18"/>
        <v>0.21193087149599488</v>
      </c>
      <c r="S111" s="238">
        <f t="shared" si="19"/>
        <v>3.6429315363204373E-2</v>
      </c>
    </row>
    <row r="112" spans="1:19" x14ac:dyDescent="0.25">
      <c r="A112" s="206" t="s">
        <v>126</v>
      </c>
      <c r="B112" s="241">
        <v>14232</v>
      </c>
      <c r="C112" s="242">
        <v>11977</v>
      </c>
      <c r="D112" s="243">
        <f t="shared" si="10"/>
        <v>0.8415542439572794</v>
      </c>
      <c r="E112" s="210">
        <v>9738</v>
      </c>
      <c r="F112" s="242">
        <v>8685</v>
      </c>
      <c r="G112" s="243">
        <f t="shared" si="11"/>
        <v>0.8918669131238447</v>
      </c>
      <c r="H112" s="243">
        <f t="shared" si="12"/>
        <v>0.46149106592729505</v>
      </c>
      <c r="I112" s="243">
        <f t="shared" si="13"/>
        <v>0.37904432930339671</v>
      </c>
      <c r="J112" s="244">
        <f t="shared" si="14"/>
        <v>-5.0312669166565294E-2</v>
      </c>
      <c r="K112" s="245">
        <v>89712</v>
      </c>
      <c r="L112" s="242">
        <v>80617</v>
      </c>
      <c r="M112" s="243">
        <f t="shared" si="15"/>
        <v>0.89862002853575884</v>
      </c>
      <c r="N112" s="210">
        <v>57186</v>
      </c>
      <c r="O112" s="242">
        <v>49866</v>
      </c>
      <c r="P112" s="243">
        <f t="shared" si="16"/>
        <v>0.87199664253488618</v>
      </c>
      <c r="Q112" s="243">
        <f t="shared" si="17"/>
        <v>0.56877557444129678</v>
      </c>
      <c r="R112" s="243">
        <f t="shared" si="18"/>
        <v>0.61667268278987697</v>
      </c>
      <c r="S112" s="244">
        <f t="shared" si="19"/>
        <v>2.6623386000872662E-2</v>
      </c>
    </row>
    <row r="113" spans="1:19" x14ac:dyDescent="0.25">
      <c r="A113" s="206" t="s">
        <v>121</v>
      </c>
      <c r="B113" s="241">
        <v>14208</v>
      </c>
      <c r="C113" s="242">
        <v>10772</v>
      </c>
      <c r="D113" s="243">
        <f t="shared" si="10"/>
        <v>0.7581644144144144</v>
      </c>
      <c r="E113" s="210">
        <v>11160</v>
      </c>
      <c r="F113" s="242">
        <v>8583</v>
      </c>
      <c r="G113" s="243">
        <f t="shared" si="11"/>
        <v>0.7690860215053763</v>
      </c>
      <c r="H113" s="243">
        <f t="shared" si="12"/>
        <v>0.27311827956989254</v>
      </c>
      <c r="I113" s="243">
        <f t="shared" si="13"/>
        <v>0.25503903064196676</v>
      </c>
      <c r="J113" s="244">
        <f t="shared" si="14"/>
        <v>-1.0921607090961905E-2</v>
      </c>
      <c r="K113" s="245">
        <v>83760</v>
      </c>
      <c r="L113" s="242">
        <v>63744</v>
      </c>
      <c r="M113" s="243">
        <f t="shared" si="15"/>
        <v>0.7610315186246418</v>
      </c>
      <c r="N113" s="210">
        <v>76320</v>
      </c>
      <c r="O113" s="242">
        <v>55209</v>
      </c>
      <c r="P113" s="243">
        <f t="shared" si="16"/>
        <v>0.72338836477987423</v>
      </c>
      <c r="Q113" s="243">
        <f t="shared" si="17"/>
        <v>9.7484276729559838E-2</v>
      </c>
      <c r="R113" s="243">
        <f t="shared" si="18"/>
        <v>0.15459435961528012</v>
      </c>
      <c r="S113" s="244">
        <f t="shared" si="19"/>
        <v>3.7643153844767574E-2</v>
      </c>
    </row>
    <row r="114" spans="1:19" x14ac:dyDescent="0.25">
      <c r="A114" s="206" t="s">
        <v>108</v>
      </c>
      <c r="B114" s="241">
        <v>3692</v>
      </c>
      <c r="C114" s="242">
        <v>3012</v>
      </c>
      <c r="D114" s="243">
        <f t="shared" si="10"/>
        <v>0.81581798483206935</v>
      </c>
      <c r="E114" s="210">
        <v>4828</v>
      </c>
      <c r="F114" s="242">
        <v>3815</v>
      </c>
      <c r="G114" s="243">
        <f t="shared" si="11"/>
        <v>0.79018227009113506</v>
      </c>
      <c r="H114" s="243">
        <f t="shared" si="12"/>
        <v>-0.23529411764705888</v>
      </c>
      <c r="I114" s="243">
        <f t="shared" si="13"/>
        <v>-0.21048492791612061</v>
      </c>
      <c r="J114" s="244">
        <f t="shared" si="14"/>
        <v>2.563571474093429E-2</v>
      </c>
      <c r="K114" s="245">
        <v>30316</v>
      </c>
      <c r="L114" s="242">
        <v>24825</v>
      </c>
      <c r="M114" s="243">
        <f t="shared" si="15"/>
        <v>0.81887452170471042</v>
      </c>
      <c r="N114" s="210">
        <v>45108</v>
      </c>
      <c r="O114" s="242">
        <v>36956</v>
      </c>
      <c r="P114" s="243">
        <f t="shared" si="16"/>
        <v>0.81927817682007631</v>
      </c>
      <c r="Q114" s="243">
        <f t="shared" si="17"/>
        <v>-0.32792409328722183</v>
      </c>
      <c r="R114" s="243">
        <f t="shared" si="18"/>
        <v>-0.3282552224266696</v>
      </c>
      <c r="S114" s="244">
        <f t="shared" si="19"/>
        <v>-4.0365511536588627E-4</v>
      </c>
    </row>
    <row r="115" spans="1:19" ht="14.25" thickBot="1" x14ac:dyDescent="0.3">
      <c r="A115" s="206" t="s">
        <v>107</v>
      </c>
      <c r="B115" s="241">
        <v>0</v>
      </c>
      <c r="C115" s="242">
        <v>0</v>
      </c>
      <c r="D115" s="243" t="str">
        <f t="shared" si="10"/>
        <v/>
      </c>
      <c r="E115" s="210">
        <v>0</v>
      </c>
      <c r="F115" s="242">
        <v>0</v>
      </c>
      <c r="G115" s="243" t="str">
        <f t="shared" si="11"/>
        <v/>
      </c>
      <c r="H115" s="243" t="str">
        <f t="shared" si="12"/>
        <v/>
      </c>
      <c r="I115" s="243" t="str">
        <f t="shared" si="13"/>
        <v/>
      </c>
      <c r="J115" s="244" t="str">
        <f t="shared" si="14"/>
        <v/>
      </c>
      <c r="K115" s="245">
        <v>5282</v>
      </c>
      <c r="L115" s="242">
        <v>4657</v>
      </c>
      <c r="M115" s="243">
        <f t="shared" si="15"/>
        <v>0.88167360848163578</v>
      </c>
      <c r="N115" s="210">
        <v>1800</v>
      </c>
      <c r="O115" s="242">
        <v>1412</v>
      </c>
      <c r="P115" s="243">
        <f t="shared" si="16"/>
        <v>0.7844444444444445</v>
      </c>
      <c r="Q115" s="243">
        <f t="shared" si="17"/>
        <v>1.9344444444444444</v>
      </c>
      <c r="R115" s="243">
        <f t="shared" si="18"/>
        <v>2.298158640226629</v>
      </c>
      <c r="S115" s="244">
        <f t="shared" si="19"/>
        <v>9.7229164037191285E-2</v>
      </c>
    </row>
    <row r="116" spans="1:19" ht="15.75" thickTop="1" x14ac:dyDescent="0.25">
      <c r="A116" s="233" t="s">
        <v>159</v>
      </c>
      <c r="B116" s="234">
        <v>28295</v>
      </c>
      <c r="C116" s="235">
        <v>24155</v>
      </c>
      <c r="D116" s="236">
        <f t="shared" si="10"/>
        <v>0.85368439653649053</v>
      </c>
      <c r="E116" s="237">
        <v>15980</v>
      </c>
      <c r="F116" s="235">
        <v>14932</v>
      </c>
      <c r="G116" s="236">
        <f t="shared" si="11"/>
        <v>0.9344180225281602</v>
      </c>
      <c r="H116" s="236">
        <f t="shared" si="12"/>
        <v>0.77065081351689613</v>
      </c>
      <c r="I116" s="236">
        <f t="shared" si="13"/>
        <v>0.6176667559603537</v>
      </c>
      <c r="J116" s="238">
        <f t="shared" si="14"/>
        <v>-8.0733625991669666E-2</v>
      </c>
      <c r="K116" s="239">
        <v>173065</v>
      </c>
      <c r="L116" s="235">
        <v>147729</v>
      </c>
      <c r="M116" s="236">
        <f t="shared" si="15"/>
        <v>0.85360413717389416</v>
      </c>
      <c r="N116" s="237">
        <v>112530</v>
      </c>
      <c r="O116" s="235">
        <v>97221</v>
      </c>
      <c r="P116" s="236">
        <f t="shared" si="16"/>
        <v>0.86395627832577981</v>
      </c>
      <c r="Q116" s="236">
        <f t="shared" si="17"/>
        <v>0.53794543677241635</v>
      </c>
      <c r="R116" s="236">
        <f t="shared" si="18"/>
        <v>0.51951738821859483</v>
      </c>
      <c r="S116" s="238">
        <f t="shared" si="19"/>
        <v>-1.0352141151885652E-2</v>
      </c>
    </row>
    <row r="117" spans="1:19" x14ac:dyDescent="0.25">
      <c r="A117" s="206" t="s">
        <v>107</v>
      </c>
      <c r="B117" s="241">
        <v>16995</v>
      </c>
      <c r="C117" s="242">
        <v>16107</v>
      </c>
      <c r="D117" s="243">
        <f t="shared" si="10"/>
        <v>0.94774933804060013</v>
      </c>
      <c r="E117" s="210">
        <v>15980</v>
      </c>
      <c r="F117" s="242">
        <v>14932</v>
      </c>
      <c r="G117" s="243">
        <f t="shared" si="11"/>
        <v>0.9344180225281602</v>
      </c>
      <c r="H117" s="243">
        <f t="shared" si="12"/>
        <v>6.3516896120150212E-2</v>
      </c>
      <c r="I117" s="243">
        <f t="shared" si="13"/>
        <v>7.8690061612644024E-2</v>
      </c>
      <c r="J117" s="244">
        <f t="shared" si="14"/>
        <v>1.3331315512439934E-2</v>
      </c>
      <c r="K117" s="245">
        <v>115997</v>
      </c>
      <c r="L117" s="242">
        <v>105716</v>
      </c>
      <c r="M117" s="243">
        <f t="shared" si="15"/>
        <v>0.91136839745855491</v>
      </c>
      <c r="N117" s="210">
        <v>112530</v>
      </c>
      <c r="O117" s="242">
        <v>97221</v>
      </c>
      <c r="P117" s="243">
        <f t="shared" si="16"/>
        <v>0.86395627832577981</v>
      </c>
      <c r="Q117" s="243">
        <f t="shared" si="17"/>
        <v>3.0809561894605819E-2</v>
      </c>
      <c r="R117" s="243">
        <f t="shared" si="18"/>
        <v>8.7378241326462325E-2</v>
      </c>
      <c r="S117" s="244">
        <f t="shared" si="19"/>
        <v>4.7412119132775099E-2</v>
      </c>
    </row>
    <row r="118" spans="1:19" ht="14.25" thickBot="1" x14ac:dyDescent="0.3">
      <c r="A118" s="206" t="s">
        <v>121</v>
      </c>
      <c r="B118" s="241">
        <v>11300</v>
      </c>
      <c r="C118" s="242">
        <v>8048</v>
      </c>
      <c r="D118" s="243">
        <f t="shared" si="10"/>
        <v>0.712212389380531</v>
      </c>
      <c r="E118" s="210">
        <v>0</v>
      </c>
      <c r="F118" s="242">
        <v>0</v>
      </c>
      <c r="G118" s="243" t="str">
        <f t="shared" si="11"/>
        <v/>
      </c>
      <c r="H118" s="243" t="str">
        <f t="shared" si="12"/>
        <v/>
      </c>
      <c r="I118" s="243" t="str">
        <f t="shared" si="13"/>
        <v/>
      </c>
      <c r="J118" s="244" t="str">
        <f t="shared" si="14"/>
        <v/>
      </c>
      <c r="K118" s="245">
        <v>57068</v>
      </c>
      <c r="L118" s="242">
        <v>42013</v>
      </c>
      <c r="M118" s="243">
        <f t="shared" si="15"/>
        <v>0.73619191140393914</v>
      </c>
      <c r="N118" s="210">
        <v>0</v>
      </c>
      <c r="O118" s="242">
        <v>0</v>
      </c>
      <c r="P118" s="243" t="str">
        <f t="shared" si="16"/>
        <v/>
      </c>
      <c r="Q118" s="243" t="str">
        <f t="shared" si="17"/>
        <v/>
      </c>
      <c r="R118" s="243" t="str">
        <f t="shared" si="18"/>
        <v/>
      </c>
      <c r="S118" s="244" t="str">
        <f t="shared" si="19"/>
        <v/>
      </c>
    </row>
    <row r="119" spans="1:19" ht="15.75" thickTop="1" x14ac:dyDescent="0.25">
      <c r="A119" s="233" t="s">
        <v>160</v>
      </c>
      <c r="B119" s="234">
        <v>28184</v>
      </c>
      <c r="C119" s="235">
        <v>24389</v>
      </c>
      <c r="D119" s="236">
        <f t="shared" si="10"/>
        <v>0.86534913426057336</v>
      </c>
      <c r="E119" s="237">
        <v>27868</v>
      </c>
      <c r="F119" s="235">
        <v>25991</v>
      </c>
      <c r="G119" s="236">
        <f t="shared" si="11"/>
        <v>0.9326467633127602</v>
      </c>
      <c r="H119" s="236">
        <f t="shared" si="12"/>
        <v>1.1339170374623286E-2</v>
      </c>
      <c r="I119" s="236">
        <f t="shared" si="13"/>
        <v>-6.1636720403216549E-2</v>
      </c>
      <c r="J119" s="238">
        <f t="shared" si="14"/>
        <v>-6.7297629052186836E-2</v>
      </c>
      <c r="K119" s="239">
        <v>172392</v>
      </c>
      <c r="L119" s="235">
        <v>142405</v>
      </c>
      <c r="M119" s="236">
        <f t="shared" si="15"/>
        <v>0.82605341315142233</v>
      </c>
      <c r="N119" s="237">
        <v>114513</v>
      </c>
      <c r="O119" s="235">
        <v>97363</v>
      </c>
      <c r="P119" s="236">
        <f t="shared" si="16"/>
        <v>0.85023534445870774</v>
      </c>
      <c r="Q119" s="236">
        <f t="shared" si="17"/>
        <v>0.50543606402766494</v>
      </c>
      <c r="R119" s="236">
        <f t="shared" si="18"/>
        <v>0.46261927015395998</v>
      </c>
      <c r="S119" s="238">
        <f t="shared" si="19"/>
        <v>-2.4181931307285409E-2</v>
      </c>
    </row>
    <row r="120" spans="1:19" x14ac:dyDescent="0.25">
      <c r="A120" s="206" t="s">
        <v>107</v>
      </c>
      <c r="B120" s="241">
        <v>12964</v>
      </c>
      <c r="C120" s="242">
        <v>11547</v>
      </c>
      <c r="D120" s="243">
        <f t="shared" si="10"/>
        <v>0.89069731564332</v>
      </c>
      <c r="E120" s="210">
        <v>18208</v>
      </c>
      <c r="F120" s="242">
        <v>17527</v>
      </c>
      <c r="G120" s="243">
        <f t="shared" si="11"/>
        <v>0.9625988576449912</v>
      </c>
      <c r="H120" s="243">
        <f t="shared" si="12"/>
        <v>-0.28800527240773288</v>
      </c>
      <c r="I120" s="243">
        <f t="shared" si="13"/>
        <v>-0.34118788155417357</v>
      </c>
      <c r="J120" s="244">
        <f t="shared" si="14"/>
        <v>-7.1901542001671204E-2</v>
      </c>
      <c r="K120" s="245">
        <v>87510</v>
      </c>
      <c r="L120" s="242">
        <v>74810</v>
      </c>
      <c r="M120" s="243">
        <f t="shared" si="15"/>
        <v>0.85487372871671807</v>
      </c>
      <c r="N120" s="210">
        <v>67837</v>
      </c>
      <c r="O120" s="242">
        <v>59243</v>
      </c>
      <c r="P120" s="243">
        <f t="shared" si="16"/>
        <v>0.87331397320046578</v>
      </c>
      <c r="Q120" s="243">
        <f t="shared" si="17"/>
        <v>0.29000398012883832</v>
      </c>
      <c r="R120" s="243">
        <f t="shared" si="18"/>
        <v>0.26276522120756884</v>
      </c>
      <c r="S120" s="244">
        <f t="shared" si="19"/>
        <v>-1.8440244483747703E-2</v>
      </c>
    </row>
    <row r="121" spans="1:19" x14ac:dyDescent="0.25">
      <c r="A121" s="206" t="s">
        <v>126</v>
      </c>
      <c r="B121" s="241">
        <v>11244</v>
      </c>
      <c r="C121" s="242">
        <v>9358</v>
      </c>
      <c r="D121" s="243">
        <f t="shared" si="10"/>
        <v>0.83226609747420843</v>
      </c>
      <c r="E121" s="210">
        <v>7104</v>
      </c>
      <c r="F121" s="242">
        <v>6448</v>
      </c>
      <c r="G121" s="243">
        <f t="shared" si="11"/>
        <v>0.90765765765765771</v>
      </c>
      <c r="H121" s="243">
        <f t="shared" si="12"/>
        <v>0.58277027027027017</v>
      </c>
      <c r="I121" s="243">
        <f t="shared" si="13"/>
        <v>0.4513027295285359</v>
      </c>
      <c r="J121" s="244">
        <f t="shared" si="14"/>
        <v>-7.539156018344928E-2</v>
      </c>
      <c r="K121" s="245">
        <v>66210</v>
      </c>
      <c r="L121" s="242">
        <v>52224</v>
      </c>
      <c r="M121" s="243">
        <f t="shared" si="15"/>
        <v>0.78876302673312193</v>
      </c>
      <c r="N121" s="210">
        <v>41706</v>
      </c>
      <c r="O121" s="242">
        <v>34205</v>
      </c>
      <c r="P121" s="243">
        <f t="shared" si="16"/>
        <v>0.82014578238143188</v>
      </c>
      <c r="Q121" s="243">
        <f t="shared" si="17"/>
        <v>0.58754136095525822</v>
      </c>
      <c r="R121" s="243">
        <f t="shared" si="18"/>
        <v>0.52679432831457396</v>
      </c>
      <c r="S121" s="244">
        <f t="shared" si="19"/>
        <v>-3.1382755648309946E-2</v>
      </c>
    </row>
    <row r="122" spans="1:19" ht="14.25" thickBot="1" x14ac:dyDescent="0.3">
      <c r="A122" s="206" t="s">
        <v>108</v>
      </c>
      <c r="B122" s="241">
        <v>3976</v>
      </c>
      <c r="C122" s="242">
        <v>3484</v>
      </c>
      <c r="D122" s="243">
        <f t="shared" si="10"/>
        <v>0.8762575452716298</v>
      </c>
      <c r="E122" s="210">
        <v>2556</v>
      </c>
      <c r="F122" s="242">
        <v>2016</v>
      </c>
      <c r="G122" s="243">
        <f t="shared" si="11"/>
        <v>0.78873239436619713</v>
      </c>
      <c r="H122" s="243">
        <f t="shared" si="12"/>
        <v>0.55555555555555558</v>
      </c>
      <c r="I122" s="243">
        <f t="shared" si="13"/>
        <v>0.72817460317460325</v>
      </c>
      <c r="J122" s="244">
        <f t="shared" si="14"/>
        <v>8.7525150905432669E-2</v>
      </c>
      <c r="K122" s="245">
        <v>18672</v>
      </c>
      <c r="L122" s="242">
        <v>15371</v>
      </c>
      <c r="M122" s="243">
        <f t="shared" si="15"/>
        <v>0.82321122536418168</v>
      </c>
      <c r="N122" s="210">
        <v>4970</v>
      </c>
      <c r="O122" s="242">
        <v>3915</v>
      </c>
      <c r="P122" s="243">
        <f t="shared" si="16"/>
        <v>0.78772635814889336</v>
      </c>
      <c r="Q122" s="243">
        <f t="shared" si="17"/>
        <v>2.7569416498993964</v>
      </c>
      <c r="R122" s="243">
        <f t="shared" si="18"/>
        <v>2.9261813537675607</v>
      </c>
      <c r="S122" s="244">
        <f t="shared" si="19"/>
        <v>3.5484867215288318E-2</v>
      </c>
    </row>
    <row r="123" spans="1:19" ht="15.75" thickTop="1" x14ac:dyDescent="0.25">
      <c r="A123" s="233" t="s">
        <v>165</v>
      </c>
      <c r="B123" s="234">
        <v>26268</v>
      </c>
      <c r="C123" s="235">
        <v>22014</v>
      </c>
      <c r="D123" s="236">
        <f t="shared" si="10"/>
        <v>0.83805390589310191</v>
      </c>
      <c r="E123" s="237">
        <v>22920</v>
      </c>
      <c r="F123" s="235">
        <v>19664</v>
      </c>
      <c r="G123" s="236">
        <f t="shared" si="11"/>
        <v>0.85794066317626527</v>
      </c>
      <c r="H123" s="236">
        <f t="shared" si="12"/>
        <v>0.14607329842931938</v>
      </c>
      <c r="I123" s="236">
        <f t="shared" si="13"/>
        <v>0.11950772986167624</v>
      </c>
      <c r="J123" s="238">
        <f t="shared" si="14"/>
        <v>-1.9886757283163359E-2</v>
      </c>
      <c r="K123" s="239">
        <v>126110</v>
      </c>
      <c r="L123" s="235">
        <v>108576</v>
      </c>
      <c r="M123" s="236">
        <f t="shared" si="15"/>
        <v>0.86096265165331853</v>
      </c>
      <c r="N123" s="237">
        <v>117218</v>
      </c>
      <c r="O123" s="235">
        <v>95107</v>
      </c>
      <c r="P123" s="236">
        <f t="shared" si="16"/>
        <v>0.81136856114248668</v>
      </c>
      <c r="Q123" s="236">
        <f t="shared" si="17"/>
        <v>7.5858656520329637E-2</v>
      </c>
      <c r="R123" s="236">
        <f t="shared" si="18"/>
        <v>0.14161943915800101</v>
      </c>
      <c r="S123" s="238">
        <f t="shared" si="19"/>
        <v>4.9594090510831856E-2</v>
      </c>
    </row>
    <row r="124" spans="1:19" x14ac:dyDescent="0.25">
      <c r="A124" s="206" t="s">
        <v>121</v>
      </c>
      <c r="B124" s="241">
        <v>26268</v>
      </c>
      <c r="C124" s="242">
        <v>22014</v>
      </c>
      <c r="D124" s="243">
        <f t="shared" si="10"/>
        <v>0.83805390589310191</v>
      </c>
      <c r="E124" s="210">
        <v>19800</v>
      </c>
      <c r="F124" s="242">
        <v>16761</v>
      </c>
      <c r="G124" s="243">
        <f t="shared" si="11"/>
        <v>0.84651515151515155</v>
      </c>
      <c r="H124" s="243">
        <f t="shared" si="12"/>
        <v>0.32666666666666666</v>
      </c>
      <c r="I124" s="243">
        <f t="shared" si="13"/>
        <v>0.31340612135314116</v>
      </c>
      <c r="J124" s="244">
        <f t="shared" si="14"/>
        <v>-8.4612456220496401E-3</v>
      </c>
      <c r="K124" s="245">
        <v>112184</v>
      </c>
      <c r="L124" s="242">
        <v>96258</v>
      </c>
      <c r="M124" s="243">
        <f t="shared" si="15"/>
        <v>0.85803679669115029</v>
      </c>
      <c r="N124" s="210">
        <v>101520</v>
      </c>
      <c r="O124" s="242">
        <v>81450</v>
      </c>
      <c r="P124" s="243">
        <f t="shared" si="16"/>
        <v>0.80230496453900713</v>
      </c>
      <c r="Q124" s="243">
        <f t="shared" si="17"/>
        <v>0.10504334121355408</v>
      </c>
      <c r="R124" s="243">
        <f t="shared" si="18"/>
        <v>0.181804788213628</v>
      </c>
      <c r="S124" s="244">
        <f t="shared" si="19"/>
        <v>5.5731832152143168E-2</v>
      </c>
    </row>
    <row r="125" spans="1:19" ht="14.25" thickBot="1" x14ac:dyDescent="0.3">
      <c r="A125" s="206" t="s">
        <v>107</v>
      </c>
      <c r="B125" s="241">
        <v>0</v>
      </c>
      <c r="C125" s="242">
        <v>0</v>
      </c>
      <c r="D125" s="243" t="str">
        <f t="shared" si="10"/>
        <v/>
      </c>
      <c r="E125" s="210">
        <v>3120</v>
      </c>
      <c r="F125" s="242">
        <v>2903</v>
      </c>
      <c r="G125" s="243">
        <f t="shared" si="11"/>
        <v>0.93044871794871797</v>
      </c>
      <c r="H125" s="243">
        <f t="shared" si="12"/>
        <v>-1</v>
      </c>
      <c r="I125" s="243">
        <f t="shared" si="13"/>
        <v>-1</v>
      </c>
      <c r="J125" s="244" t="str">
        <f t="shared" si="14"/>
        <v/>
      </c>
      <c r="K125" s="245">
        <v>13926</v>
      </c>
      <c r="L125" s="242">
        <v>12318</v>
      </c>
      <c r="M125" s="243">
        <f t="shared" si="15"/>
        <v>0.88453252908229207</v>
      </c>
      <c r="N125" s="210">
        <v>15698</v>
      </c>
      <c r="O125" s="242">
        <v>13657</v>
      </c>
      <c r="P125" s="243">
        <f t="shared" si="16"/>
        <v>0.86998343738055806</v>
      </c>
      <c r="Q125" s="243">
        <f t="shared" si="17"/>
        <v>-0.11288062173525293</v>
      </c>
      <c r="R125" s="243">
        <f t="shared" si="18"/>
        <v>-9.8044958629274315E-2</v>
      </c>
      <c r="S125" s="244">
        <f t="shared" si="19"/>
        <v>1.4549091701734018E-2</v>
      </c>
    </row>
    <row r="126" spans="1:19" ht="15.75" thickTop="1" x14ac:dyDescent="0.25">
      <c r="A126" s="233" t="s">
        <v>161</v>
      </c>
      <c r="B126" s="234">
        <v>26013</v>
      </c>
      <c r="C126" s="235">
        <v>23224</v>
      </c>
      <c r="D126" s="236">
        <f t="shared" si="10"/>
        <v>0.89278437704224811</v>
      </c>
      <c r="E126" s="237">
        <v>29134</v>
      </c>
      <c r="F126" s="235">
        <v>26356</v>
      </c>
      <c r="G126" s="236">
        <f t="shared" si="11"/>
        <v>0.90464749090409835</v>
      </c>
      <c r="H126" s="236">
        <f t="shared" si="12"/>
        <v>-0.10712569506418612</v>
      </c>
      <c r="I126" s="236">
        <f t="shared" si="13"/>
        <v>-0.11883442100470476</v>
      </c>
      <c r="J126" s="238">
        <f t="shared" si="14"/>
        <v>-1.1863113861850239E-2</v>
      </c>
      <c r="K126" s="239">
        <v>185879</v>
      </c>
      <c r="L126" s="235">
        <v>159809</v>
      </c>
      <c r="M126" s="236">
        <f t="shared" si="15"/>
        <v>0.8597474701284169</v>
      </c>
      <c r="N126" s="237">
        <v>190626</v>
      </c>
      <c r="O126" s="235">
        <v>163049</v>
      </c>
      <c r="P126" s="236">
        <f t="shared" si="16"/>
        <v>0.85533452939263266</v>
      </c>
      <c r="Q126" s="236">
        <f t="shared" si="17"/>
        <v>-2.4902164447661912E-2</v>
      </c>
      <c r="R126" s="236">
        <f t="shared" si="18"/>
        <v>-1.9871327024391428E-2</v>
      </c>
      <c r="S126" s="238">
        <f t="shared" si="19"/>
        <v>4.4129407357842432E-3</v>
      </c>
    </row>
    <row r="127" spans="1:19" x14ac:dyDescent="0.25">
      <c r="A127" s="206" t="s">
        <v>107</v>
      </c>
      <c r="B127" s="241">
        <v>26013</v>
      </c>
      <c r="C127" s="242">
        <v>23224</v>
      </c>
      <c r="D127" s="243">
        <f t="shared" si="10"/>
        <v>0.89278437704224811</v>
      </c>
      <c r="E127" s="210">
        <v>26178</v>
      </c>
      <c r="F127" s="242">
        <v>23878</v>
      </c>
      <c r="G127" s="243">
        <f t="shared" si="11"/>
        <v>0.91213996485598592</v>
      </c>
      <c r="H127" s="243">
        <f t="shared" si="12"/>
        <v>-6.3030025212009733E-3</v>
      </c>
      <c r="I127" s="243">
        <f t="shared" si="13"/>
        <v>-2.7389228578607927E-2</v>
      </c>
      <c r="J127" s="244">
        <f t="shared" si="14"/>
        <v>-1.9355587813737807E-2</v>
      </c>
      <c r="K127" s="245">
        <v>180089</v>
      </c>
      <c r="L127" s="242">
        <v>155297</v>
      </c>
      <c r="M127" s="243">
        <f t="shared" si="15"/>
        <v>0.86233473449238984</v>
      </c>
      <c r="N127" s="210">
        <v>170695</v>
      </c>
      <c r="O127" s="242">
        <v>147601</v>
      </c>
      <c r="P127" s="243">
        <f t="shared" si="16"/>
        <v>0.8647060546588945</v>
      </c>
      <c r="Q127" s="243">
        <f t="shared" si="17"/>
        <v>5.5033832273938987E-2</v>
      </c>
      <c r="R127" s="243">
        <f t="shared" si="18"/>
        <v>5.2140568153332234E-2</v>
      </c>
      <c r="S127" s="244">
        <f t="shared" si="19"/>
        <v>-2.3713201665046535E-3</v>
      </c>
    </row>
    <row r="128" spans="1:19" ht="14.25" thickBot="1" x14ac:dyDescent="0.3">
      <c r="A128" s="206" t="s">
        <v>278</v>
      </c>
      <c r="B128" s="241">
        <v>0</v>
      </c>
      <c r="C128" s="242">
        <v>0</v>
      </c>
      <c r="D128" s="243" t="str">
        <f t="shared" si="10"/>
        <v/>
      </c>
      <c r="E128" s="210">
        <v>2956</v>
      </c>
      <c r="F128" s="242">
        <v>2478</v>
      </c>
      <c r="G128" s="243">
        <f t="shared" si="11"/>
        <v>0.83829499323410017</v>
      </c>
      <c r="H128" s="243">
        <f t="shared" si="12"/>
        <v>-1</v>
      </c>
      <c r="I128" s="243">
        <f t="shared" si="13"/>
        <v>-1</v>
      </c>
      <c r="J128" s="244" t="str">
        <f t="shared" si="14"/>
        <v/>
      </c>
      <c r="K128" s="245">
        <v>5790</v>
      </c>
      <c r="L128" s="242">
        <v>4512</v>
      </c>
      <c r="M128" s="243">
        <f t="shared" si="15"/>
        <v>0.7792746113989637</v>
      </c>
      <c r="N128" s="210">
        <v>19931</v>
      </c>
      <c r="O128" s="242">
        <v>15448</v>
      </c>
      <c r="P128" s="243">
        <f t="shared" si="16"/>
        <v>0.77507400531834825</v>
      </c>
      <c r="Q128" s="243">
        <f t="shared" si="17"/>
        <v>-0.70949776729717517</v>
      </c>
      <c r="R128" s="243">
        <f t="shared" si="18"/>
        <v>-0.70792335577421017</v>
      </c>
      <c r="S128" s="244">
        <f t="shared" si="19"/>
        <v>4.2006060806154544E-3</v>
      </c>
    </row>
    <row r="129" spans="1:19" ht="15.75" thickTop="1" x14ac:dyDescent="0.25">
      <c r="A129" s="233" t="s">
        <v>162</v>
      </c>
      <c r="B129" s="234">
        <v>24456</v>
      </c>
      <c r="C129" s="235">
        <v>20527</v>
      </c>
      <c r="D129" s="236">
        <f t="shared" si="10"/>
        <v>0.83934412823029114</v>
      </c>
      <c r="E129" s="237">
        <v>23888</v>
      </c>
      <c r="F129" s="235">
        <v>20132</v>
      </c>
      <c r="G129" s="236">
        <f t="shared" si="11"/>
        <v>0.84276624246483589</v>
      </c>
      <c r="H129" s="236">
        <f t="shared" si="12"/>
        <v>2.3777628935030215E-2</v>
      </c>
      <c r="I129" s="236">
        <f t="shared" si="13"/>
        <v>1.9620504669183303E-2</v>
      </c>
      <c r="J129" s="238">
        <f t="shared" si="14"/>
        <v>-3.4221142345447486E-3</v>
      </c>
      <c r="K129" s="239">
        <v>164575</v>
      </c>
      <c r="L129" s="235">
        <v>131605</v>
      </c>
      <c r="M129" s="236">
        <f t="shared" si="15"/>
        <v>0.79966580586358804</v>
      </c>
      <c r="N129" s="237">
        <v>155300</v>
      </c>
      <c r="O129" s="235">
        <v>125173</v>
      </c>
      <c r="P129" s="236">
        <f t="shared" si="16"/>
        <v>0.80600772698003864</v>
      </c>
      <c r="Q129" s="236">
        <f t="shared" si="17"/>
        <v>5.9723116548615618E-2</v>
      </c>
      <c r="R129" s="236">
        <f t="shared" si="18"/>
        <v>5.1384883321483166E-2</v>
      </c>
      <c r="S129" s="238">
        <f t="shared" si="19"/>
        <v>-6.3419211164505995E-3</v>
      </c>
    </row>
    <row r="130" spans="1:19" x14ac:dyDescent="0.25">
      <c r="A130" s="206" t="s">
        <v>278</v>
      </c>
      <c r="B130" s="241">
        <v>13184</v>
      </c>
      <c r="C130" s="242">
        <v>11511</v>
      </c>
      <c r="D130" s="243">
        <f t="shared" si="10"/>
        <v>0.87310376213592233</v>
      </c>
      <c r="E130" s="210">
        <v>12197</v>
      </c>
      <c r="F130" s="242">
        <v>10950</v>
      </c>
      <c r="G130" s="243">
        <f t="shared" si="11"/>
        <v>0.89776174469131753</v>
      </c>
      <c r="H130" s="243">
        <f t="shared" si="12"/>
        <v>8.092153808313518E-2</v>
      </c>
      <c r="I130" s="243">
        <f t="shared" si="13"/>
        <v>5.1232876712328679E-2</v>
      </c>
      <c r="J130" s="244">
        <f t="shared" si="14"/>
        <v>-2.4657982555395197E-2</v>
      </c>
      <c r="K130" s="245">
        <v>83699</v>
      </c>
      <c r="L130" s="242">
        <v>71325</v>
      </c>
      <c r="M130" s="243">
        <f t="shared" si="15"/>
        <v>0.85216071876605459</v>
      </c>
      <c r="N130" s="210">
        <v>83093</v>
      </c>
      <c r="O130" s="242">
        <v>71003</v>
      </c>
      <c r="P130" s="243">
        <f t="shared" si="16"/>
        <v>0.85450037909330512</v>
      </c>
      <c r="Q130" s="243">
        <f t="shared" si="17"/>
        <v>7.2930331074820831E-3</v>
      </c>
      <c r="R130" s="243">
        <f t="shared" si="18"/>
        <v>4.5350196470572701E-3</v>
      </c>
      <c r="S130" s="244">
        <f t="shared" si="19"/>
        <v>-2.3396603272505256E-3</v>
      </c>
    </row>
    <row r="131" spans="1:19" x14ac:dyDescent="0.25">
      <c r="A131" s="206" t="s">
        <v>277</v>
      </c>
      <c r="B131" s="241">
        <v>11272</v>
      </c>
      <c r="C131" s="242">
        <v>9016</v>
      </c>
      <c r="D131" s="243">
        <f t="shared" si="10"/>
        <v>0.79985805535841026</v>
      </c>
      <c r="E131" s="210">
        <v>10665</v>
      </c>
      <c r="F131" s="242">
        <v>8429</v>
      </c>
      <c r="G131" s="243">
        <f t="shared" si="11"/>
        <v>0.79034224097515238</v>
      </c>
      <c r="H131" s="243">
        <f t="shared" si="12"/>
        <v>5.6915142991092349E-2</v>
      </c>
      <c r="I131" s="243">
        <f t="shared" si="13"/>
        <v>6.9640526752877019E-2</v>
      </c>
      <c r="J131" s="244">
        <f t="shared" si="14"/>
        <v>9.5158143832578812E-3</v>
      </c>
      <c r="K131" s="245">
        <v>78043</v>
      </c>
      <c r="L131" s="242">
        <v>58369</v>
      </c>
      <c r="M131" s="243">
        <f t="shared" si="15"/>
        <v>0.74790820445139217</v>
      </c>
      <c r="N131" s="210">
        <v>64201</v>
      </c>
      <c r="O131" s="242">
        <v>49268</v>
      </c>
      <c r="P131" s="243">
        <f t="shared" si="16"/>
        <v>0.767402376910017</v>
      </c>
      <c r="Q131" s="243">
        <f t="shared" si="17"/>
        <v>0.21560411831591408</v>
      </c>
      <c r="R131" s="243">
        <f t="shared" si="18"/>
        <v>0.18472436469919629</v>
      </c>
      <c r="S131" s="244">
        <f t="shared" si="19"/>
        <v>-1.9494172458624837E-2</v>
      </c>
    </row>
    <row r="132" spans="1:19" ht="14.25" thickBot="1" x14ac:dyDescent="0.3">
      <c r="A132" s="206" t="s">
        <v>282</v>
      </c>
      <c r="B132" s="241">
        <v>0</v>
      </c>
      <c r="C132" s="242">
        <v>0</v>
      </c>
      <c r="D132" s="243" t="str">
        <f t="shared" si="10"/>
        <v/>
      </c>
      <c r="E132" s="210">
        <v>1026</v>
      </c>
      <c r="F132" s="242">
        <v>753</v>
      </c>
      <c r="G132" s="243">
        <f t="shared" si="11"/>
        <v>0.73391812865497075</v>
      </c>
      <c r="H132" s="243">
        <f t="shared" si="12"/>
        <v>-1</v>
      </c>
      <c r="I132" s="243">
        <f t="shared" si="13"/>
        <v>-1</v>
      </c>
      <c r="J132" s="244" t="str">
        <f t="shared" si="14"/>
        <v/>
      </c>
      <c r="K132" s="245">
        <v>2833</v>
      </c>
      <c r="L132" s="242">
        <v>1911</v>
      </c>
      <c r="M132" s="243">
        <f t="shared" si="15"/>
        <v>0.67454994705259441</v>
      </c>
      <c r="N132" s="210">
        <v>8006</v>
      </c>
      <c r="O132" s="242">
        <v>4902</v>
      </c>
      <c r="P132" s="243">
        <f t="shared" si="16"/>
        <v>0.61229078191356479</v>
      </c>
      <c r="Q132" s="243">
        <f t="shared" si="17"/>
        <v>-0.646140394703972</v>
      </c>
      <c r="R132" s="243">
        <f t="shared" si="18"/>
        <v>-0.6101591187270502</v>
      </c>
      <c r="S132" s="244">
        <f t="shared" si="19"/>
        <v>6.2259165139029626E-2</v>
      </c>
    </row>
    <row r="133" spans="1:19" ht="15.75" thickTop="1" x14ac:dyDescent="0.25">
      <c r="A133" s="233" t="s">
        <v>163</v>
      </c>
      <c r="B133" s="234">
        <v>23971</v>
      </c>
      <c r="C133" s="235">
        <v>18638</v>
      </c>
      <c r="D133" s="236">
        <f t="shared" si="10"/>
        <v>0.77752284009845229</v>
      </c>
      <c r="E133" s="237">
        <v>19231</v>
      </c>
      <c r="F133" s="235">
        <v>15087</v>
      </c>
      <c r="G133" s="236">
        <f t="shared" si="11"/>
        <v>0.78451458582497013</v>
      </c>
      <c r="H133" s="236">
        <f t="shared" si="12"/>
        <v>0.24647704227549272</v>
      </c>
      <c r="I133" s="236">
        <f t="shared" si="13"/>
        <v>0.23536819778617346</v>
      </c>
      <c r="J133" s="238">
        <f t="shared" si="14"/>
        <v>-6.9917457265178395E-3</v>
      </c>
      <c r="K133" s="239">
        <v>146771</v>
      </c>
      <c r="L133" s="235">
        <v>116622</v>
      </c>
      <c r="M133" s="236">
        <f t="shared" si="15"/>
        <v>0.79458476129480615</v>
      </c>
      <c r="N133" s="237">
        <v>133335</v>
      </c>
      <c r="O133" s="235">
        <v>103917</v>
      </c>
      <c r="P133" s="236">
        <f t="shared" si="16"/>
        <v>0.77936775790302626</v>
      </c>
      <c r="Q133" s="236">
        <f t="shared" si="17"/>
        <v>0.10076874039074513</v>
      </c>
      <c r="R133" s="236">
        <f t="shared" si="18"/>
        <v>0.12226103524928544</v>
      </c>
      <c r="S133" s="238">
        <f t="shared" si="19"/>
        <v>1.5217003391779893E-2</v>
      </c>
    </row>
    <row r="134" spans="1:19" x14ac:dyDescent="0.25">
      <c r="A134" s="206" t="s">
        <v>279</v>
      </c>
      <c r="B134" s="241">
        <v>10794</v>
      </c>
      <c r="C134" s="242">
        <v>8798</v>
      </c>
      <c r="D134" s="243">
        <f t="shared" si="10"/>
        <v>0.81508245321474893</v>
      </c>
      <c r="E134" s="210">
        <v>0</v>
      </c>
      <c r="F134" s="242">
        <v>0</v>
      </c>
      <c r="G134" s="243" t="str">
        <f t="shared" si="11"/>
        <v/>
      </c>
      <c r="H134" s="243" t="str">
        <f t="shared" si="12"/>
        <v/>
      </c>
      <c r="I134" s="243" t="str">
        <f t="shared" si="13"/>
        <v/>
      </c>
      <c r="J134" s="244" t="str">
        <f t="shared" si="14"/>
        <v/>
      </c>
      <c r="K134" s="245">
        <v>42361</v>
      </c>
      <c r="L134" s="242">
        <v>35627</v>
      </c>
      <c r="M134" s="243">
        <f t="shared" si="15"/>
        <v>0.84103302566039517</v>
      </c>
      <c r="N134" s="210">
        <v>0</v>
      </c>
      <c r="O134" s="242">
        <v>0</v>
      </c>
      <c r="P134" s="243" t="str">
        <f t="shared" si="16"/>
        <v/>
      </c>
      <c r="Q134" s="243" t="str">
        <f t="shared" si="17"/>
        <v/>
      </c>
      <c r="R134" s="243" t="str">
        <f t="shared" si="18"/>
        <v/>
      </c>
      <c r="S134" s="244" t="str">
        <f t="shared" si="19"/>
        <v/>
      </c>
    </row>
    <row r="135" spans="1:19" x14ac:dyDescent="0.25">
      <c r="A135" s="206" t="s">
        <v>277</v>
      </c>
      <c r="B135" s="241">
        <v>9568</v>
      </c>
      <c r="C135" s="242">
        <v>7059</v>
      </c>
      <c r="D135" s="243">
        <f t="shared" si="10"/>
        <v>0.73777173913043481</v>
      </c>
      <c r="E135" s="210">
        <v>8448</v>
      </c>
      <c r="F135" s="242">
        <v>6167</v>
      </c>
      <c r="G135" s="243">
        <f t="shared" si="11"/>
        <v>0.72999526515151514</v>
      </c>
      <c r="H135" s="243">
        <f t="shared" si="12"/>
        <v>0.13257575757575757</v>
      </c>
      <c r="I135" s="243">
        <f t="shared" si="13"/>
        <v>0.1446408302253932</v>
      </c>
      <c r="J135" s="244">
        <f t="shared" si="14"/>
        <v>7.7764739789196735E-3</v>
      </c>
      <c r="K135" s="245">
        <v>59872</v>
      </c>
      <c r="L135" s="242">
        <v>43387</v>
      </c>
      <c r="M135" s="243">
        <f t="shared" si="15"/>
        <v>0.724662613575628</v>
      </c>
      <c r="N135" s="210">
        <v>62264</v>
      </c>
      <c r="O135" s="242">
        <v>41984</v>
      </c>
      <c r="P135" s="243">
        <f t="shared" si="16"/>
        <v>0.67429011949119877</v>
      </c>
      <c r="Q135" s="243">
        <f t="shared" si="17"/>
        <v>-3.8417062829243176E-2</v>
      </c>
      <c r="R135" s="243">
        <f t="shared" si="18"/>
        <v>3.3417492378048808E-2</v>
      </c>
      <c r="S135" s="244">
        <f t="shared" si="19"/>
        <v>5.0372494084429231E-2</v>
      </c>
    </row>
    <row r="136" spans="1:19" ht="14.25" thickBot="1" x14ac:dyDescent="0.3">
      <c r="A136" s="206" t="s">
        <v>107</v>
      </c>
      <c r="B136" s="241">
        <v>3609</v>
      </c>
      <c r="C136" s="242">
        <v>2781</v>
      </c>
      <c r="D136" s="243">
        <f t="shared" si="10"/>
        <v>0.770573566084788</v>
      </c>
      <c r="E136" s="210">
        <v>10783</v>
      </c>
      <c r="F136" s="242">
        <v>8920</v>
      </c>
      <c r="G136" s="243">
        <f t="shared" si="11"/>
        <v>0.82722804414355933</v>
      </c>
      <c r="H136" s="243">
        <f t="shared" si="12"/>
        <v>-0.66530650097375499</v>
      </c>
      <c r="I136" s="243">
        <f t="shared" si="13"/>
        <v>-0.68822869955156951</v>
      </c>
      <c r="J136" s="244">
        <f t="shared" si="14"/>
        <v>-5.6654478058771329E-2</v>
      </c>
      <c r="K136" s="245">
        <v>44538</v>
      </c>
      <c r="L136" s="242">
        <v>37608</v>
      </c>
      <c r="M136" s="243">
        <f t="shared" si="15"/>
        <v>0.84440253266873233</v>
      </c>
      <c r="N136" s="210">
        <v>71071</v>
      </c>
      <c r="O136" s="242">
        <v>61933</v>
      </c>
      <c r="P136" s="243">
        <f t="shared" si="16"/>
        <v>0.87142435029758969</v>
      </c>
      <c r="Q136" s="243">
        <f t="shared" si="17"/>
        <v>-0.37333089445765499</v>
      </c>
      <c r="R136" s="243">
        <f t="shared" si="18"/>
        <v>-0.39276314727205208</v>
      </c>
      <c r="S136" s="244">
        <f t="shared" si="19"/>
        <v>-2.7021817628857359E-2</v>
      </c>
    </row>
    <row r="137" spans="1:19" ht="15.75" thickTop="1" x14ac:dyDescent="0.25">
      <c r="A137" s="233" t="s">
        <v>164</v>
      </c>
      <c r="B137" s="234">
        <v>21118</v>
      </c>
      <c r="C137" s="235">
        <v>16860</v>
      </c>
      <c r="D137" s="236">
        <f t="shared" ref="D137:D200" si="20">IFERROR(C137/B137,"")</f>
        <v>0.79837105786532814</v>
      </c>
      <c r="E137" s="237">
        <v>19542</v>
      </c>
      <c r="F137" s="235">
        <v>15596</v>
      </c>
      <c r="G137" s="236">
        <f t="shared" ref="G137:G200" si="21">IFERROR(F137/E137,"")</f>
        <v>0.79807593900317264</v>
      </c>
      <c r="H137" s="236">
        <f t="shared" ref="H137:H200" si="22">IFERROR(B137/E137-1,"")</f>
        <v>8.0646811994678158E-2</v>
      </c>
      <c r="I137" s="236">
        <f t="shared" ref="I137:I200" si="23">IFERROR(C137/F137-1,"")</f>
        <v>8.1046422159528175E-2</v>
      </c>
      <c r="J137" s="238">
        <f t="shared" ref="J137:J200" si="24">IFERROR(D137-G137,"")</f>
        <v>2.9511886215549676E-4</v>
      </c>
      <c r="K137" s="239">
        <v>138493</v>
      </c>
      <c r="L137" s="235">
        <v>110613</v>
      </c>
      <c r="M137" s="236">
        <f t="shared" ref="M137:M200" si="25">IFERROR(L137/K137,"")</f>
        <v>0.79869018650762136</v>
      </c>
      <c r="N137" s="237">
        <v>131186</v>
      </c>
      <c r="O137" s="235">
        <v>101542</v>
      </c>
      <c r="P137" s="236">
        <f t="shared" ref="P137:P200" si="26">IFERROR(O137/N137,"")</f>
        <v>0.77403076547802352</v>
      </c>
      <c r="Q137" s="236">
        <f t="shared" ref="Q137:Q200" si="27">IFERROR(K137/N137-1,"")</f>
        <v>5.5699541109569539E-2</v>
      </c>
      <c r="R137" s="236">
        <f t="shared" ref="R137:R200" si="28">IFERROR(L137/O137-1,"")</f>
        <v>8.9332492958578813E-2</v>
      </c>
      <c r="S137" s="238">
        <f t="shared" ref="S137:S200" si="29">IFERROR(M137-P137,"")</f>
        <v>2.4659421029597839E-2</v>
      </c>
    </row>
    <row r="138" spans="1:19" x14ac:dyDescent="0.25">
      <c r="A138" s="206" t="s">
        <v>278</v>
      </c>
      <c r="B138" s="241">
        <v>13992</v>
      </c>
      <c r="C138" s="242">
        <v>11572</v>
      </c>
      <c r="D138" s="243">
        <f t="shared" si="20"/>
        <v>0.82704402515723274</v>
      </c>
      <c r="E138" s="210">
        <v>12903</v>
      </c>
      <c r="F138" s="242">
        <v>10919</v>
      </c>
      <c r="G138" s="243">
        <f t="shared" si="21"/>
        <v>0.84623730915291018</v>
      </c>
      <c r="H138" s="243">
        <f t="shared" si="22"/>
        <v>8.4398976982097196E-2</v>
      </c>
      <c r="I138" s="243">
        <f t="shared" si="23"/>
        <v>5.9804011356351383E-2</v>
      </c>
      <c r="J138" s="244">
        <f t="shared" si="24"/>
        <v>-1.9193283995677435E-2</v>
      </c>
      <c r="K138" s="245">
        <v>89172</v>
      </c>
      <c r="L138" s="242">
        <v>73626</v>
      </c>
      <c r="M138" s="243">
        <f t="shared" si="25"/>
        <v>0.82566276409635309</v>
      </c>
      <c r="N138" s="210">
        <v>88905</v>
      </c>
      <c r="O138" s="242">
        <v>72576</v>
      </c>
      <c r="P138" s="243">
        <f t="shared" si="26"/>
        <v>0.81633203981778302</v>
      </c>
      <c r="Q138" s="243">
        <f t="shared" si="27"/>
        <v>3.0032056689726083E-3</v>
      </c>
      <c r="R138" s="243">
        <f t="shared" si="28"/>
        <v>1.446759259259256E-2</v>
      </c>
      <c r="S138" s="244">
        <f t="shared" si="29"/>
        <v>9.3307242785700684E-3</v>
      </c>
    </row>
    <row r="139" spans="1:19" x14ac:dyDescent="0.25">
      <c r="A139" s="206" t="s">
        <v>277</v>
      </c>
      <c r="B139" s="241">
        <v>7126</v>
      </c>
      <c r="C139" s="242">
        <v>5288</v>
      </c>
      <c r="D139" s="243">
        <f t="shared" si="20"/>
        <v>0.74207128824024693</v>
      </c>
      <c r="E139" s="210">
        <v>4906</v>
      </c>
      <c r="F139" s="242">
        <v>3432</v>
      </c>
      <c r="G139" s="243">
        <f t="shared" si="21"/>
        <v>0.69955156950672648</v>
      </c>
      <c r="H139" s="243">
        <f t="shared" si="22"/>
        <v>0.45250713412148391</v>
      </c>
      <c r="I139" s="243">
        <f t="shared" si="23"/>
        <v>0.54079254079254069</v>
      </c>
      <c r="J139" s="244">
        <f t="shared" si="24"/>
        <v>4.2519718733520451E-2</v>
      </c>
      <c r="K139" s="245">
        <v>44108</v>
      </c>
      <c r="L139" s="242">
        <v>33230</v>
      </c>
      <c r="M139" s="243">
        <f t="shared" si="25"/>
        <v>0.75337807200507845</v>
      </c>
      <c r="N139" s="210">
        <v>30380</v>
      </c>
      <c r="O139" s="242">
        <v>20851</v>
      </c>
      <c r="P139" s="243">
        <f t="shared" si="26"/>
        <v>0.6863396971691903</v>
      </c>
      <c r="Q139" s="243">
        <f t="shared" si="27"/>
        <v>0.45187623436471358</v>
      </c>
      <c r="R139" s="243">
        <f t="shared" si="28"/>
        <v>0.59368855210781257</v>
      </c>
      <c r="S139" s="244">
        <f t="shared" si="29"/>
        <v>6.7038374835888148E-2</v>
      </c>
    </row>
    <row r="140" spans="1:19" ht="14.25" thickBot="1" x14ac:dyDescent="0.3">
      <c r="A140" s="206" t="s">
        <v>282</v>
      </c>
      <c r="B140" s="241">
        <v>0</v>
      </c>
      <c r="C140" s="242">
        <v>0</v>
      </c>
      <c r="D140" s="243" t="str">
        <f t="shared" si="20"/>
        <v/>
      </c>
      <c r="E140" s="210">
        <v>1733</v>
      </c>
      <c r="F140" s="242">
        <v>1245</v>
      </c>
      <c r="G140" s="243">
        <f t="shared" si="21"/>
        <v>0.71840738603577614</v>
      </c>
      <c r="H140" s="243">
        <f t="shared" si="22"/>
        <v>-1</v>
      </c>
      <c r="I140" s="243">
        <f t="shared" si="23"/>
        <v>-1</v>
      </c>
      <c r="J140" s="244" t="str">
        <f t="shared" si="24"/>
        <v/>
      </c>
      <c r="K140" s="245">
        <v>5213</v>
      </c>
      <c r="L140" s="242">
        <v>3757</v>
      </c>
      <c r="M140" s="243">
        <f t="shared" si="25"/>
        <v>0.72069825436408974</v>
      </c>
      <c r="N140" s="210">
        <v>11901</v>
      </c>
      <c r="O140" s="242">
        <v>8115</v>
      </c>
      <c r="P140" s="243">
        <f t="shared" si="26"/>
        <v>0.68187547264935722</v>
      </c>
      <c r="Q140" s="243">
        <f t="shared" si="27"/>
        <v>-0.56196958238803463</v>
      </c>
      <c r="R140" s="243">
        <f t="shared" si="28"/>
        <v>-0.53703019100431293</v>
      </c>
      <c r="S140" s="244">
        <f t="shared" si="29"/>
        <v>3.8822781714732524E-2</v>
      </c>
    </row>
    <row r="141" spans="1:19" ht="15.75" thickTop="1" x14ac:dyDescent="0.25">
      <c r="A141" s="233" t="s">
        <v>168</v>
      </c>
      <c r="B141" s="234">
        <v>16999</v>
      </c>
      <c r="C141" s="235">
        <v>12932</v>
      </c>
      <c r="D141" s="236">
        <f t="shared" si="20"/>
        <v>0.76075063239014062</v>
      </c>
      <c r="E141" s="237">
        <v>12222</v>
      </c>
      <c r="F141" s="235">
        <v>10037</v>
      </c>
      <c r="G141" s="236">
        <f t="shared" si="21"/>
        <v>0.82122402225495006</v>
      </c>
      <c r="H141" s="236">
        <f t="shared" si="22"/>
        <v>0.39085256095565368</v>
      </c>
      <c r="I141" s="236">
        <f t="shared" si="23"/>
        <v>0.28843279864501348</v>
      </c>
      <c r="J141" s="238">
        <f t="shared" si="24"/>
        <v>-6.0473389864809435E-2</v>
      </c>
      <c r="K141" s="239">
        <v>95990</v>
      </c>
      <c r="L141" s="235">
        <v>75374</v>
      </c>
      <c r="M141" s="236">
        <f t="shared" si="25"/>
        <v>0.7852276278779039</v>
      </c>
      <c r="N141" s="237">
        <v>88609</v>
      </c>
      <c r="O141" s="235">
        <v>71329</v>
      </c>
      <c r="P141" s="236">
        <f t="shared" si="26"/>
        <v>0.80498594950851499</v>
      </c>
      <c r="Q141" s="236">
        <f t="shared" si="27"/>
        <v>8.3298536266067869E-2</v>
      </c>
      <c r="R141" s="236">
        <f t="shared" si="28"/>
        <v>5.6709052419072092E-2</v>
      </c>
      <c r="S141" s="238">
        <f t="shared" si="29"/>
        <v>-1.9758321630611086E-2</v>
      </c>
    </row>
    <row r="142" spans="1:19" x14ac:dyDescent="0.25">
      <c r="A142" s="206" t="s">
        <v>107</v>
      </c>
      <c r="B142" s="241">
        <v>13893</v>
      </c>
      <c r="C142" s="242">
        <v>10544</v>
      </c>
      <c r="D142" s="243">
        <f t="shared" si="20"/>
        <v>0.75894335276758085</v>
      </c>
      <c r="E142" s="210">
        <v>12222</v>
      </c>
      <c r="F142" s="242">
        <v>10037</v>
      </c>
      <c r="G142" s="243">
        <f t="shared" si="21"/>
        <v>0.82122402225495006</v>
      </c>
      <c r="H142" s="243">
        <f t="shared" si="22"/>
        <v>0.13672066764850266</v>
      </c>
      <c r="I142" s="243">
        <f t="shared" si="23"/>
        <v>5.0513101524359838E-2</v>
      </c>
      <c r="J142" s="244">
        <f t="shared" si="24"/>
        <v>-6.2280669487369211E-2</v>
      </c>
      <c r="K142" s="245">
        <v>92884</v>
      </c>
      <c r="L142" s="242">
        <v>72986</v>
      </c>
      <c r="M142" s="243">
        <f t="shared" si="25"/>
        <v>0.78577580638215405</v>
      </c>
      <c r="N142" s="210">
        <v>88609</v>
      </c>
      <c r="O142" s="242">
        <v>71329</v>
      </c>
      <c r="P142" s="243">
        <f t="shared" si="26"/>
        <v>0.80498594950851499</v>
      </c>
      <c r="Q142" s="243">
        <f t="shared" si="27"/>
        <v>4.824566353304971E-2</v>
      </c>
      <c r="R142" s="243">
        <f t="shared" si="28"/>
        <v>2.323038315411674E-2</v>
      </c>
      <c r="S142" s="244">
        <f t="shared" si="29"/>
        <v>-1.9210143126360935E-2</v>
      </c>
    </row>
    <row r="143" spans="1:19" ht="14.25" thickBot="1" x14ac:dyDescent="0.3">
      <c r="A143" s="206" t="s">
        <v>277</v>
      </c>
      <c r="B143" s="241">
        <v>3106</v>
      </c>
      <c r="C143" s="242">
        <v>2388</v>
      </c>
      <c r="D143" s="243">
        <f t="shared" si="20"/>
        <v>0.76883451384417256</v>
      </c>
      <c r="E143" s="210">
        <v>0</v>
      </c>
      <c r="F143" s="242">
        <v>0</v>
      </c>
      <c r="G143" s="243" t="str">
        <f t="shared" si="21"/>
        <v/>
      </c>
      <c r="H143" s="243" t="str">
        <f t="shared" si="22"/>
        <v/>
      </c>
      <c r="I143" s="243" t="str">
        <f t="shared" si="23"/>
        <v/>
      </c>
      <c r="J143" s="244" t="str">
        <f t="shared" si="24"/>
        <v/>
      </c>
      <c r="K143" s="245">
        <v>3106</v>
      </c>
      <c r="L143" s="242">
        <v>2388</v>
      </c>
      <c r="M143" s="243">
        <f t="shared" si="25"/>
        <v>0.76883451384417256</v>
      </c>
      <c r="N143" s="210">
        <v>0</v>
      </c>
      <c r="O143" s="242">
        <v>0</v>
      </c>
      <c r="P143" s="243" t="str">
        <f t="shared" si="26"/>
        <v/>
      </c>
      <c r="Q143" s="243" t="str">
        <f t="shared" si="27"/>
        <v/>
      </c>
      <c r="R143" s="243" t="str">
        <f t="shared" si="28"/>
        <v/>
      </c>
      <c r="S143" s="244" t="str">
        <f t="shared" si="29"/>
        <v/>
      </c>
    </row>
    <row r="144" spans="1:19" ht="15.75" thickTop="1" x14ac:dyDescent="0.25">
      <c r="A144" s="233" t="s">
        <v>166</v>
      </c>
      <c r="B144" s="234">
        <v>16979</v>
      </c>
      <c r="C144" s="235">
        <v>14303</v>
      </c>
      <c r="D144" s="236">
        <f t="shared" si="20"/>
        <v>0.84239354496731256</v>
      </c>
      <c r="E144" s="237">
        <v>21566</v>
      </c>
      <c r="F144" s="235">
        <v>16812</v>
      </c>
      <c r="G144" s="236">
        <f t="shared" si="21"/>
        <v>0.77956041917833629</v>
      </c>
      <c r="H144" s="236">
        <f t="shared" si="22"/>
        <v>-0.21269591022906431</v>
      </c>
      <c r="I144" s="236">
        <f t="shared" si="23"/>
        <v>-0.14923863906733281</v>
      </c>
      <c r="J144" s="238">
        <f t="shared" si="24"/>
        <v>6.2833125788976263E-2</v>
      </c>
      <c r="K144" s="239">
        <v>131432</v>
      </c>
      <c r="L144" s="235">
        <v>104446</v>
      </c>
      <c r="M144" s="236">
        <f t="shared" si="25"/>
        <v>0.79467709538012055</v>
      </c>
      <c r="N144" s="237">
        <v>89084</v>
      </c>
      <c r="O144" s="235">
        <v>68572</v>
      </c>
      <c r="P144" s="236">
        <f t="shared" si="26"/>
        <v>0.76974540882762332</v>
      </c>
      <c r="Q144" s="236">
        <f t="shared" si="27"/>
        <v>0.47537155942705756</v>
      </c>
      <c r="R144" s="236">
        <f t="shared" si="28"/>
        <v>0.52315814034883035</v>
      </c>
      <c r="S144" s="238">
        <f t="shared" si="29"/>
        <v>2.4931686552497223E-2</v>
      </c>
    </row>
    <row r="145" spans="1:19" x14ac:dyDescent="0.25">
      <c r="A145" s="206" t="s">
        <v>121</v>
      </c>
      <c r="B145" s="241">
        <v>11544</v>
      </c>
      <c r="C145" s="242">
        <v>9573</v>
      </c>
      <c r="D145" s="243">
        <f t="shared" si="20"/>
        <v>0.82926195426195426</v>
      </c>
      <c r="E145" s="210">
        <v>12600</v>
      </c>
      <c r="F145" s="242">
        <v>9849</v>
      </c>
      <c r="G145" s="243">
        <f t="shared" si="21"/>
        <v>0.78166666666666662</v>
      </c>
      <c r="H145" s="243">
        <f t="shared" si="22"/>
        <v>-8.3809523809523778E-2</v>
      </c>
      <c r="I145" s="243">
        <f t="shared" si="23"/>
        <v>-2.802314955833074E-2</v>
      </c>
      <c r="J145" s="244">
        <f t="shared" si="24"/>
        <v>4.7595287595287639E-2</v>
      </c>
      <c r="K145" s="245">
        <v>81120</v>
      </c>
      <c r="L145" s="242">
        <v>61720</v>
      </c>
      <c r="M145" s="243">
        <f t="shared" si="25"/>
        <v>0.76084812623274167</v>
      </c>
      <c r="N145" s="210">
        <v>78120</v>
      </c>
      <c r="O145" s="242">
        <v>60352</v>
      </c>
      <c r="P145" s="243">
        <f t="shared" si="26"/>
        <v>0.77255504352278548</v>
      </c>
      <c r="Q145" s="243">
        <f t="shared" si="27"/>
        <v>3.840245775729656E-2</v>
      </c>
      <c r="R145" s="243">
        <f t="shared" si="28"/>
        <v>2.2667020148462447E-2</v>
      </c>
      <c r="S145" s="244">
        <f t="shared" si="29"/>
        <v>-1.1706917290043806E-2</v>
      </c>
    </row>
    <row r="146" spans="1:19" x14ac:dyDescent="0.25">
      <c r="A146" s="206" t="s">
        <v>107</v>
      </c>
      <c r="B146" s="241">
        <v>5435</v>
      </c>
      <c r="C146" s="242">
        <v>4730</v>
      </c>
      <c r="D146" s="243">
        <f t="shared" si="20"/>
        <v>0.87028518859245629</v>
      </c>
      <c r="E146" s="210">
        <v>8846</v>
      </c>
      <c r="F146" s="242">
        <v>6918</v>
      </c>
      <c r="G146" s="243">
        <f t="shared" si="21"/>
        <v>0.78204838345014693</v>
      </c>
      <c r="H146" s="243">
        <f t="shared" si="22"/>
        <v>-0.38559801040018082</v>
      </c>
      <c r="I146" s="243">
        <f t="shared" si="23"/>
        <v>-0.31627638045677942</v>
      </c>
      <c r="J146" s="244">
        <f t="shared" si="24"/>
        <v>8.823680514230936E-2</v>
      </c>
      <c r="K146" s="245">
        <v>49622</v>
      </c>
      <c r="L146" s="242">
        <v>42304</v>
      </c>
      <c r="M146" s="243">
        <f t="shared" si="25"/>
        <v>0.85252508967796536</v>
      </c>
      <c r="N146" s="210">
        <v>8846</v>
      </c>
      <c r="O146" s="242">
        <v>6918</v>
      </c>
      <c r="P146" s="243">
        <f t="shared" si="26"/>
        <v>0.78204838345014693</v>
      </c>
      <c r="Q146" s="243">
        <f t="shared" si="27"/>
        <v>4.6095410354962691</v>
      </c>
      <c r="R146" s="243">
        <f t="shared" si="28"/>
        <v>5.1150621566926855</v>
      </c>
      <c r="S146" s="244">
        <f t="shared" si="29"/>
        <v>7.0476706227818431E-2</v>
      </c>
    </row>
    <row r="147" spans="1:19" x14ac:dyDescent="0.25">
      <c r="A147" s="206" t="s">
        <v>126</v>
      </c>
      <c r="B147" s="241">
        <v>0</v>
      </c>
      <c r="C147" s="242">
        <v>0</v>
      </c>
      <c r="D147" s="243" t="str">
        <f t="shared" si="20"/>
        <v/>
      </c>
      <c r="E147" s="210">
        <v>0</v>
      </c>
      <c r="F147" s="242">
        <v>0</v>
      </c>
      <c r="G147" s="243" t="str">
        <f t="shared" si="21"/>
        <v/>
      </c>
      <c r="H147" s="243" t="str">
        <f t="shared" si="22"/>
        <v/>
      </c>
      <c r="I147" s="243" t="str">
        <f t="shared" si="23"/>
        <v/>
      </c>
      <c r="J147" s="244" t="str">
        <f t="shared" si="24"/>
        <v/>
      </c>
      <c r="K147" s="245">
        <v>0</v>
      </c>
      <c r="L147" s="242">
        <v>0</v>
      </c>
      <c r="M147" s="243" t="str">
        <f t="shared" si="25"/>
        <v/>
      </c>
      <c r="N147" s="210">
        <v>174</v>
      </c>
      <c r="O147" s="242">
        <v>174</v>
      </c>
      <c r="P147" s="243">
        <f t="shared" si="26"/>
        <v>1</v>
      </c>
      <c r="Q147" s="243">
        <f t="shared" si="27"/>
        <v>-1</v>
      </c>
      <c r="R147" s="243">
        <f t="shared" si="28"/>
        <v>-1</v>
      </c>
      <c r="S147" s="244" t="str">
        <f t="shared" si="29"/>
        <v/>
      </c>
    </row>
    <row r="148" spans="1:19" ht="14.25" thickBot="1" x14ac:dyDescent="0.3">
      <c r="A148" s="206" t="s">
        <v>277</v>
      </c>
      <c r="B148" s="241">
        <v>0</v>
      </c>
      <c r="C148" s="242">
        <v>0</v>
      </c>
      <c r="D148" s="243" t="str">
        <f t="shared" si="20"/>
        <v/>
      </c>
      <c r="E148" s="210">
        <v>120</v>
      </c>
      <c r="F148" s="242">
        <v>45</v>
      </c>
      <c r="G148" s="243">
        <f t="shared" si="21"/>
        <v>0.375</v>
      </c>
      <c r="H148" s="243">
        <f t="shared" si="22"/>
        <v>-1</v>
      </c>
      <c r="I148" s="243">
        <f t="shared" si="23"/>
        <v>-1</v>
      </c>
      <c r="J148" s="244" t="str">
        <f t="shared" si="24"/>
        <v/>
      </c>
      <c r="K148" s="245">
        <v>690</v>
      </c>
      <c r="L148" s="242">
        <v>422</v>
      </c>
      <c r="M148" s="243">
        <f t="shared" si="25"/>
        <v>0.61159420289855071</v>
      </c>
      <c r="N148" s="210">
        <v>1944</v>
      </c>
      <c r="O148" s="242">
        <v>1128</v>
      </c>
      <c r="P148" s="243">
        <f t="shared" si="26"/>
        <v>0.58024691358024694</v>
      </c>
      <c r="Q148" s="243">
        <f t="shared" si="27"/>
        <v>-0.64506172839506171</v>
      </c>
      <c r="R148" s="243">
        <f t="shared" si="28"/>
        <v>-0.62588652482269502</v>
      </c>
      <c r="S148" s="244">
        <f t="shared" si="29"/>
        <v>3.1347289318303773E-2</v>
      </c>
    </row>
    <row r="149" spans="1:19" ht="15.75" thickTop="1" x14ac:dyDescent="0.25">
      <c r="A149" s="233" t="s">
        <v>173</v>
      </c>
      <c r="B149" s="234">
        <v>15234</v>
      </c>
      <c r="C149" s="235">
        <v>11994</v>
      </c>
      <c r="D149" s="236">
        <f t="shared" si="20"/>
        <v>0.78731784166994878</v>
      </c>
      <c r="E149" s="237">
        <v>10639</v>
      </c>
      <c r="F149" s="235">
        <v>9336</v>
      </c>
      <c r="G149" s="236">
        <f t="shared" si="21"/>
        <v>0.87752608327850357</v>
      </c>
      <c r="H149" s="236">
        <f t="shared" si="22"/>
        <v>0.43190149450136284</v>
      </c>
      <c r="I149" s="236">
        <f t="shared" si="23"/>
        <v>0.28470437017994854</v>
      </c>
      <c r="J149" s="238">
        <f t="shared" si="24"/>
        <v>-9.0208241608554784E-2</v>
      </c>
      <c r="K149" s="239">
        <v>84362</v>
      </c>
      <c r="L149" s="235">
        <v>66975</v>
      </c>
      <c r="M149" s="236">
        <f t="shared" si="25"/>
        <v>0.79390009720016119</v>
      </c>
      <c r="N149" s="237">
        <v>75160</v>
      </c>
      <c r="O149" s="235">
        <v>65101</v>
      </c>
      <c r="P149" s="236">
        <f t="shared" si="26"/>
        <v>0.86616551357104843</v>
      </c>
      <c r="Q149" s="236">
        <f t="shared" si="27"/>
        <v>0.12243214475785003</v>
      </c>
      <c r="R149" s="236">
        <f t="shared" si="28"/>
        <v>2.8786040152993131E-2</v>
      </c>
      <c r="S149" s="238">
        <f t="shared" si="29"/>
        <v>-7.2265416370887237E-2</v>
      </c>
    </row>
    <row r="150" spans="1:19" x14ac:dyDescent="0.25">
      <c r="A150" s="206" t="s">
        <v>279</v>
      </c>
      <c r="B150" s="241">
        <v>7263</v>
      </c>
      <c r="C150" s="242">
        <v>6064</v>
      </c>
      <c r="D150" s="243">
        <f t="shared" si="20"/>
        <v>0.83491670108770477</v>
      </c>
      <c r="E150" s="210">
        <v>0</v>
      </c>
      <c r="F150" s="242">
        <v>0</v>
      </c>
      <c r="G150" s="243" t="str">
        <f t="shared" si="21"/>
        <v/>
      </c>
      <c r="H150" s="243" t="str">
        <f t="shared" si="22"/>
        <v/>
      </c>
      <c r="I150" s="243" t="str">
        <f t="shared" si="23"/>
        <v/>
      </c>
      <c r="J150" s="244" t="str">
        <f t="shared" si="24"/>
        <v/>
      </c>
      <c r="K150" s="245">
        <v>34616</v>
      </c>
      <c r="L150" s="242">
        <v>29034</v>
      </c>
      <c r="M150" s="243">
        <f t="shared" si="25"/>
        <v>0.83874508897619593</v>
      </c>
      <c r="N150" s="210">
        <v>0</v>
      </c>
      <c r="O150" s="242">
        <v>0</v>
      </c>
      <c r="P150" s="243" t="str">
        <f t="shared" si="26"/>
        <v/>
      </c>
      <c r="Q150" s="243" t="str">
        <f t="shared" si="27"/>
        <v/>
      </c>
      <c r="R150" s="243" t="str">
        <f t="shared" si="28"/>
        <v/>
      </c>
      <c r="S150" s="244" t="str">
        <f t="shared" si="29"/>
        <v/>
      </c>
    </row>
    <row r="151" spans="1:19" x14ac:dyDescent="0.25">
      <c r="A151" s="206" t="s">
        <v>107</v>
      </c>
      <c r="B151" s="241">
        <v>4767</v>
      </c>
      <c r="C151" s="242">
        <v>3622</v>
      </c>
      <c r="D151" s="243">
        <f t="shared" si="20"/>
        <v>0.75980700650304178</v>
      </c>
      <c r="E151" s="210">
        <v>7755</v>
      </c>
      <c r="F151" s="242">
        <v>7028</v>
      </c>
      <c r="G151" s="243">
        <f t="shared" si="21"/>
        <v>0.90625402965828494</v>
      </c>
      <c r="H151" s="243">
        <f t="shared" si="22"/>
        <v>-0.38529980657640228</v>
      </c>
      <c r="I151" s="243">
        <f t="shared" si="23"/>
        <v>-0.48463289698349454</v>
      </c>
      <c r="J151" s="244">
        <f t="shared" si="24"/>
        <v>-0.14644702315524316</v>
      </c>
      <c r="K151" s="245">
        <v>25164</v>
      </c>
      <c r="L151" s="242">
        <v>19704</v>
      </c>
      <c r="M151" s="243">
        <f t="shared" si="25"/>
        <v>0.7830233667143538</v>
      </c>
      <c r="N151" s="210">
        <v>54184</v>
      </c>
      <c r="O151" s="242">
        <v>49599</v>
      </c>
      <c r="P151" s="243">
        <f t="shared" si="26"/>
        <v>0.91538092425808359</v>
      </c>
      <c r="Q151" s="243">
        <f t="shared" si="27"/>
        <v>-0.53558245976672081</v>
      </c>
      <c r="R151" s="243">
        <f t="shared" si="28"/>
        <v>-0.60273392608721954</v>
      </c>
      <c r="S151" s="244">
        <f t="shared" si="29"/>
        <v>-0.1323575575437298</v>
      </c>
    </row>
    <row r="152" spans="1:19" ht="14.25" thickBot="1" x14ac:dyDescent="0.3">
      <c r="A152" s="206" t="s">
        <v>277</v>
      </c>
      <c r="B152" s="241">
        <v>3204</v>
      </c>
      <c r="C152" s="242">
        <v>2308</v>
      </c>
      <c r="D152" s="243">
        <f t="shared" si="20"/>
        <v>0.72034956304619224</v>
      </c>
      <c r="E152" s="210">
        <v>2884</v>
      </c>
      <c r="F152" s="242">
        <v>2308</v>
      </c>
      <c r="G152" s="243">
        <f t="shared" si="21"/>
        <v>0.8002773925104022</v>
      </c>
      <c r="H152" s="243">
        <f t="shared" si="22"/>
        <v>0.11095700416088761</v>
      </c>
      <c r="I152" s="243">
        <f t="shared" si="23"/>
        <v>0</v>
      </c>
      <c r="J152" s="244">
        <f t="shared" si="24"/>
        <v>-7.9927829464209954E-2</v>
      </c>
      <c r="K152" s="245">
        <v>24582</v>
      </c>
      <c r="L152" s="242">
        <v>18237</v>
      </c>
      <c r="M152" s="243">
        <f t="shared" si="25"/>
        <v>0.74188430558945573</v>
      </c>
      <c r="N152" s="210">
        <v>20976</v>
      </c>
      <c r="O152" s="242">
        <v>15502</v>
      </c>
      <c r="P152" s="243">
        <f t="shared" si="26"/>
        <v>0.73903508771929827</v>
      </c>
      <c r="Q152" s="243">
        <f t="shared" si="27"/>
        <v>0.17191075514874132</v>
      </c>
      <c r="R152" s="243">
        <f t="shared" si="28"/>
        <v>0.17642884789059465</v>
      </c>
      <c r="S152" s="244">
        <f t="shared" si="29"/>
        <v>2.8492178701574611E-3</v>
      </c>
    </row>
    <row r="153" spans="1:19" ht="15.75" thickTop="1" x14ac:dyDescent="0.25">
      <c r="A153" s="233" t="s">
        <v>167</v>
      </c>
      <c r="B153" s="234">
        <v>14622</v>
      </c>
      <c r="C153" s="235">
        <v>11182</v>
      </c>
      <c r="D153" s="236">
        <f t="shared" si="20"/>
        <v>0.7647380659280536</v>
      </c>
      <c r="E153" s="237">
        <v>11038</v>
      </c>
      <c r="F153" s="235">
        <v>9161</v>
      </c>
      <c r="G153" s="236">
        <f t="shared" si="21"/>
        <v>0.8299510780938576</v>
      </c>
      <c r="H153" s="236">
        <f t="shared" si="22"/>
        <v>0.32469650298967201</v>
      </c>
      <c r="I153" s="236">
        <f t="shared" si="23"/>
        <v>0.22060910380962784</v>
      </c>
      <c r="J153" s="238">
        <f t="shared" si="24"/>
        <v>-6.5213012165803996E-2</v>
      </c>
      <c r="K153" s="239">
        <v>89378</v>
      </c>
      <c r="L153" s="235">
        <v>63319</v>
      </c>
      <c r="M153" s="236">
        <f t="shared" si="25"/>
        <v>0.70844055584148224</v>
      </c>
      <c r="N153" s="237">
        <v>75759</v>
      </c>
      <c r="O153" s="235">
        <v>62656</v>
      </c>
      <c r="P153" s="236">
        <f t="shared" si="26"/>
        <v>0.82704365157935034</v>
      </c>
      <c r="Q153" s="236">
        <f t="shared" si="27"/>
        <v>0.17976742037249704</v>
      </c>
      <c r="R153" s="236">
        <f t="shared" si="28"/>
        <v>1.0581588355464744E-2</v>
      </c>
      <c r="S153" s="238">
        <f t="shared" si="29"/>
        <v>-0.11860309573786809</v>
      </c>
    </row>
    <row r="154" spans="1:19" x14ac:dyDescent="0.25">
      <c r="A154" s="206" t="s">
        <v>107</v>
      </c>
      <c r="B154" s="241">
        <v>8190</v>
      </c>
      <c r="C154" s="242">
        <v>6353</v>
      </c>
      <c r="D154" s="243">
        <f t="shared" si="20"/>
        <v>0.77570207570207572</v>
      </c>
      <c r="E154" s="210">
        <v>11038</v>
      </c>
      <c r="F154" s="242">
        <v>9161</v>
      </c>
      <c r="G154" s="243">
        <f t="shared" si="21"/>
        <v>0.8299510780938576</v>
      </c>
      <c r="H154" s="243">
        <f t="shared" si="22"/>
        <v>-0.25801775684000727</v>
      </c>
      <c r="I154" s="243">
        <f t="shared" si="23"/>
        <v>-0.30651675581268423</v>
      </c>
      <c r="J154" s="244">
        <f t="shared" si="24"/>
        <v>-5.4249002391781875E-2</v>
      </c>
      <c r="K154" s="245">
        <v>58418</v>
      </c>
      <c r="L154" s="242">
        <v>41531</v>
      </c>
      <c r="M154" s="243">
        <f t="shared" si="25"/>
        <v>0.71092813858742165</v>
      </c>
      <c r="N154" s="210">
        <v>75759</v>
      </c>
      <c r="O154" s="242">
        <v>62656</v>
      </c>
      <c r="P154" s="243">
        <f t="shared" si="26"/>
        <v>0.82704365157935034</v>
      </c>
      <c r="Q154" s="243">
        <f t="shared" si="27"/>
        <v>-0.22889689673834135</v>
      </c>
      <c r="R154" s="243">
        <f t="shared" si="28"/>
        <v>-0.33715845250255361</v>
      </c>
      <c r="S154" s="244">
        <f t="shared" si="29"/>
        <v>-0.11611551299192868</v>
      </c>
    </row>
    <row r="155" spans="1:19" ht="14.25" thickBot="1" x14ac:dyDescent="0.3">
      <c r="A155" s="206" t="s">
        <v>279</v>
      </c>
      <c r="B155" s="241">
        <v>6432</v>
      </c>
      <c r="C155" s="242">
        <v>4829</v>
      </c>
      <c r="D155" s="243">
        <f t="shared" si="20"/>
        <v>0.75077736318407962</v>
      </c>
      <c r="E155" s="210">
        <v>0</v>
      </c>
      <c r="F155" s="242">
        <v>0</v>
      </c>
      <c r="G155" s="243" t="str">
        <f t="shared" si="21"/>
        <v/>
      </c>
      <c r="H155" s="243" t="str">
        <f t="shared" si="22"/>
        <v/>
      </c>
      <c r="I155" s="243" t="str">
        <f t="shared" si="23"/>
        <v/>
      </c>
      <c r="J155" s="244" t="str">
        <f t="shared" si="24"/>
        <v/>
      </c>
      <c r="K155" s="245">
        <v>30960</v>
      </c>
      <c r="L155" s="242">
        <v>21788</v>
      </c>
      <c r="M155" s="243">
        <f t="shared" si="25"/>
        <v>0.70374677002583974</v>
      </c>
      <c r="N155" s="210">
        <v>0</v>
      </c>
      <c r="O155" s="242">
        <v>0</v>
      </c>
      <c r="P155" s="243" t="str">
        <f t="shared" si="26"/>
        <v/>
      </c>
      <c r="Q155" s="243" t="str">
        <f t="shared" si="27"/>
        <v/>
      </c>
      <c r="R155" s="243" t="str">
        <f t="shared" si="28"/>
        <v/>
      </c>
      <c r="S155" s="244" t="str">
        <f t="shared" si="29"/>
        <v/>
      </c>
    </row>
    <row r="156" spans="1:19" ht="15.75" thickTop="1" x14ac:dyDescent="0.25">
      <c r="A156" s="233" t="s">
        <v>169</v>
      </c>
      <c r="B156" s="234">
        <v>14339</v>
      </c>
      <c r="C156" s="235">
        <v>10734</v>
      </c>
      <c r="D156" s="236">
        <f t="shared" si="20"/>
        <v>0.74858776762675217</v>
      </c>
      <c r="E156" s="237">
        <v>12678</v>
      </c>
      <c r="F156" s="235">
        <v>10832</v>
      </c>
      <c r="G156" s="236">
        <f t="shared" si="21"/>
        <v>0.85439343745070195</v>
      </c>
      <c r="H156" s="236">
        <f t="shared" si="22"/>
        <v>0.13101435557658947</v>
      </c>
      <c r="I156" s="236">
        <f t="shared" si="23"/>
        <v>-9.0472673559822692E-3</v>
      </c>
      <c r="J156" s="238">
        <f t="shared" si="24"/>
        <v>-0.10580566982394979</v>
      </c>
      <c r="K156" s="239">
        <v>95012</v>
      </c>
      <c r="L156" s="235">
        <v>74058</v>
      </c>
      <c r="M156" s="236">
        <f t="shared" si="25"/>
        <v>0.77945943670273232</v>
      </c>
      <c r="N156" s="237">
        <v>91739</v>
      </c>
      <c r="O156" s="235">
        <v>72903</v>
      </c>
      <c r="P156" s="236">
        <f t="shared" si="26"/>
        <v>0.79467838105930955</v>
      </c>
      <c r="Q156" s="236">
        <f t="shared" si="27"/>
        <v>3.567730191085583E-2</v>
      </c>
      <c r="R156" s="236">
        <f t="shared" si="28"/>
        <v>1.584296942512653E-2</v>
      </c>
      <c r="S156" s="238">
        <f t="shared" si="29"/>
        <v>-1.5218944356577224E-2</v>
      </c>
    </row>
    <row r="157" spans="1:19" ht="14.25" thickBot="1" x14ac:dyDescent="0.3">
      <c r="A157" s="206" t="s">
        <v>278</v>
      </c>
      <c r="B157" s="241">
        <v>14339</v>
      </c>
      <c r="C157" s="242">
        <v>10734</v>
      </c>
      <c r="D157" s="243">
        <f t="shared" si="20"/>
        <v>0.74858776762675217</v>
      </c>
      <c r="E157" s="210">
        <v>12678</v>
      </c>
      <c r="F157" s="242">
        <v>10832</v>
      </c>
      <c r="G157" s="243">
        <f t="shared" si="21"/>
        <v>0.85439343745070195</v>
      </c>
      <c r="H157" s="243">
        <f t="shared" si="22"/>
        <v>0.13101435557658947</v>
      </c>
      <c r="I157" s="243">
        <f t="shared" si="23"/>
        <v>-9.0472673559822692E-3</v>
      </c>
      <c r="J157" s="244">
        <f t="shared" si="24"/>
        <v>-0.10580566982394979</v>
      </c>
      <c r="K157" s="245">
        <v>95012</v>
      </c>
      <c r="L157" s="242">
        <v>74058</v>
      </c>
      <c r="M157" s="243">
        <f t="shared" si="25"/>
        <v>0.77945943670273232</v>
      </c>
      <c r="N157" s="210">
        <v>91739</v>
      </c>
      <c r="O157" s="242">
        <v>72903</v>
      </c>
      <c r="P157" s="243">
        <f t="shared" si="26"/>
        <v>0.79467838105930955</v>
      </c>
      <c r="Q157" s="243">
        <f t="shared" si="27"/>
        <v>3.567730191085583E-2</v>
      </c>
      <c r="R157" s="243">
        <f t="shared" si="28"/>
        <v>1.584296942512653E-2</v>
      </c>
      <c r="S157" s="244">
        <f t="shared" si="29"/>
        <v>-1.5218944356577224E-2</v>
      </c>
    </row>
    <row r="158" spans="1:19" ht="15.75" thickTop="1" x14ac:dyDescent="0.25">
      <c r="A158" s="233" t="s">
        <v>172</v>
      </c>
      <c r="B158" s="234">
        <v>12970</v>
      </c>
      <c r="C158" s="235">
        <v>10306</v>
      </c>
      <c r="D158" s="236">
        <f t="shared" si="20"/>
        <v>0.79460292983808789</v>
      </c>
      <c r="E158" s="237">
        <v>10122</v>
      </c>
      <c r="F158" s="235">
        <v>8051</v>
      </c>
      <c r="G158" s="236">
        <f t="shared" si="21"/>
        <v>0.79539616676546132</v>
      </c>
      <c r="H158" s="236">
        <f t="shared" si="22"/>
        <v>0.28136731871171716</v>
      </c>
      <c r="I158" s="236">
        <f t="shared" si="23"/>
        <v>0.28008942988448648</v>
      </c>
      <c r="J158" s="238">
        <f t="shared" si="24"/>
        <v>-7.9323692737343077E-4</v>
      </c>
      <c r="K158" s="239">
        <v>79409</v>
      </c>
      <c r="L158" s="235">
        <v>61830</v>
      </c>
      <c r="M158" s="236">
        <f t="shared" si="25"/>
        <v>0.77862710775856636</v>
      </c>
      <c r="N158" s="237">
        <v>69954</v>
      </c>
      <c r="O158" s="235">
        <v>53240</v>
      </c>
      <c r="P158" s="236">
        <f t="shared" si="26"/>
        <v>0.76107156131171916</v>
      </c>
      <c r="Q158" s="236">
        <f t="shared" si="27"/>
        <v>0.1351602481630787</v>
      </c>
      <c r="R158" s="236">
        <f t="shared" si="28"/>
        <v>0.16134485349361372</v>
      </c>
      <c r="S158" s="238">
        <f t="shared" si="29"/>
        <v>1.7555546446847203E-2</v>
      </c>
    </row>
    <row r="159" spans="1:19" x14ac:dyDescent="0.25">
      <c r="A159" s="206" t="s">
        <v>277</v>
      </c>
      <c r="B159" s="241">
        <v>12970</v>
      </c>
      <c r="C159" s="242">
        <v>10306</v>
      </c>
      <c r="D159" s="243">
        <f t="shared" si="20"/>
        <v>0.79460292983808789</v>
      </c>
      <c r="E159" s="210">
        <v>8380</v>
      </c>
      <c r="F159" s="242">
        <v>6732</v>
      </c>
      <c r="G159" s="243">
        <f t="shared" si="21"/>
        <v>0.80334128878281619</v>
      </c>
      <c r="H159" s="243">
        <f t="shared" si="22"/>
        <v>0.5477326968973748</v>
      </c>
      <c r="I159" s="243">
        <f t="shared" si="23"/>
        <v>0.53089720736779555</v>
      </c>
      <c r="J159" s="244">
        <f t="shared" si="24"/>
        <v>-8.7383589447282972E-3</v>
      </c>
      <c r="K159" s="245">
        <v>74374</v>
      </c>
      <c r="L159" s="242">
        <v>57769</v>
      </c>
      <c r="M159" s="243">
        <f t="shared" si="25"/>
        <v>0.77673649393605293</v>
      </c>
      <c r="N159" s="210">
        <v>58570</v>
      </c>
      <c r="O159" s="242">
        <v>45052</v>
      </c>
      <c r="P159" s="243">
        <f t="shared" si="26"/>
        <v>0.76919924876216494</v>
      </c>
      <c r="Q159" s="243">
        <f t="shared" si="27"/>
        <v>0.26983097148710944</v>
      </c>
      <c r="R159" s="243">
        <f t="shared" si="28"/>
        <v>0.28227381692266706</v>
      </c>
      <c r="S159" s="244">
        <f t="shared" si="29"/>
        <v>7.5372451738879853E-3</v>
      </c>
    </row>
    <row r="160" spans="1:19" ht="14.25" thickBot="1" x14ac:dyDescent="0.3">
      <c r="A160" s="206" t="s">
        <v>282</v>
      </c>
      <c r="B160" s="241">
        <v>0</v>
      </c>
      <c r="C160" s="242">
        <v>0</v>
      </c>
      <c r="D160" s="243" t="str">
        <f t="shared" si="20"/>
        <v/>
      </c>
      <c r="E160" s="210">
        <v>1742</v>
      </c>
      <c r="F160" s="242">
        <v>1319</v>
      </c>
      <c r="G160" s="243">
        <f t="shared" si="21"/>
        <v>0.75717566016073479</v>
      </c>
      <c r="H160" s="243">
        <f t="shared" si="22"/>
        <v>-1</v>
      </c>
      <c r="I160" s="243">
        <f t="shared" si="23"/>
        <v>-1</v>
      </c>
      <c r="J160" s="244" t="str">
        <f t="shared" si="24"/>
        <v/>
      </c>
      <c r="K160" s="245">
        <v>5035</v>
      </c>
      <c r="L160" s="242">
        <v>4061</v>
      </c>
      <c r="M160" s="243">
        <f t="shared" si="25"/>
        <v>0.80655412115193648</v>
      </c>
      <c r="N160" s="210">
        <v>11384</v>
      </c>
      <c r="O160" s="242">
        <v>8188</v>
      </c>
      <c r="P160" s="243">
        <f t="shared" si="26"/>
        <v>0.71925509486999295</v>
      </c>
      <c r="Q160" s="243">
        <f t="shared" si="27"/>
        <v>-0.5577125790583275</v>
      </c>
      <c r="R160" s="243">
        <f t="shared" si="28"/>
        <v>-0.50403028822667317</v>
      </c>
      <c r="S160" s="244">
        <f t="shared" si="29"/>
        <v>8.7299026281943526E-2</v>
      </c>
    </row>
    <row r="161" spans="1:19" ht="15.75" thickTop="1" x14ac:dyDescent="0.25">
      <c r="A161" s="233" t="s">
        <v>187</v>
      </c>
      <c r="B161" s="234">
        <v>12727</v>
      </c>
      <c r="C161" s="235">
        <v>11633</v>
      </c>
      <c r="D161" s="236">
        <f t="shared" si="20"/>
        <v>0.91404101516461067</v>
      </c>
      <c r="E161" s="237">
        <v>17730</v>
      </c>
      <c r="F161" s="235">
        <v>16635</v>
      </c>
      <c r="G161" s="236">
        <f t="shared" si="21"/>
        <v>0.93824027072758043</v>
      </c>
      <c r="H161" s="236">
        <f t="shared" si="22"/>
        <v>-0.28217710095882687</v>
      </c>
      <c r="I161" s="236">
        <f t="shared" si="23"/>
        <v>-0.30069131349564171</v>
      </c>
      <c r="J161" s="238">
        <f t="shared" si="24"/>
        <v>-2.4199255562969757E-2</v>
      </c>
      <c r="K161" s="239">
        <v>102129</v>
      </c>
      <c r="L161" s="235">
        <v>88436</v>
      </c>
      <c r="M161" s="236">
        <f t="shared" si="25"/>
        <v>0.86592446807468981</v>
      </c>
      <c r="N161" s="237">
        <v>72544</v>
      </c>
      <c r="O161" s="235">
        <v>60884</v>
      </c>
      <c r="P161" s="236">
        <f t="shared" si="26"/>
        <v>0.83926996029995593</v>
      </c>
      <c r="Q161" s="236">
        <f t="shared" si="27"/>
        <v>0.40782146007940012</v>
      </c>
      <c r="R161" s="236">
        <f t="shared" si="28"/>
        <v>0.45253268510610334</v>
      </c>
      <c r="S161" s="238">
        <f t="shared" si="29"/>
        <v>2.6654507774733882E-2</v>
      </c>
    </row>
    <row r="162" spans="1:19" ht="14.25" thickBot="1" x14ac:dyDescent="0.3">
      <c r="A162" s="206" t="s">
        <v>107</v>
      </c>
      <c r="B162" s="241">
        <v>12727</v>
      </c>
      <c r="C162" s="242">
        <v>11633</v>
      </c>
      <c r="D162" s="243">
        <f t="shared" si="20"/>
        <v>0.91404101516461067</v>
      </c>
      <c r="E162" s="210">
        <v>17730</v>
      </c>
      <c r="F162" s="242">
        <v>16635</v>
      </c>
      <c r="G162" s="243">
        <f t="shared" si="21"/>
        <v>0.93824027072758043</v>
      </c>
      <c r="H162" s="243">
        <f t="shared" si="22"/>
        <v>-0.28217710095882687</v>
      </c>
      <c r="I162" s="243">
        <f t="shared" si="23"/>
        <v>-0.30069131349564171</v>
      </c>
      <c r="J162" s="244">
        <f t="shared" si="24"/>
        <v>-2.4199255562969757E-2</v>
      </c>
      <c r="K162" s="245">
        <v>102129</v>
      </c>
      <c r="L162" s="242">
        <v>88436</v>
      </c>
      <c r="M162" s="243">
        <f t="shared" si="25"/>
        <v>0.86592446807468981</v>
      </c>
      <c r="N162" s="210">
        <v>72544</v>
      </c>
      <c r="O162" s="242">
        <v>60884</v>
      </c>
      <c r="P162" s="243">
        <f t="shared" si="26"/>
        <v>0.83926996029995593</v>
      </c>
      <c r="Q162" s="243">
        <f t="shared" si="27"/>
        <v>0.40782146007940012</v>
      </c>
      <c r="R162" s="243">
        <f t="shared" si="28"/>
        <v>0.45253268510610334</v>
      </c>
      <c r="S162" s="244">
        <f t="shared" si="29"/>
        <v>2.6654507774733882E-2</v>
      </c>
    </row>
    <row r="163" spans="1:19" ht="15.75" thickTop="1" x14ac:dyDescent="0.25">
      <c r="A163" s="233" t="s">
        <v>170</v>
      </c>
      <c r="B163" s="234">
        <v>12616</v>
      </c>
      <c r="C163" s="235">
        <v>10015</v>
      </c>
      <c r="D163" s="236">
        <f t="shared" si="20"/>
        <v>0.7938332276474318</v>
      </c>
      <c r="E163" s="237">
        <v>12187</v>
      </c>
      <c r="F163" s="235">
        <v>8623</v>
      </c>
      <c r="G163" s="236">
        <f t="shared" si="21"/>
        <v>0.70755723311725605</v>
      </c>
      <c r="H163" s="236">
        <f t="shared" si="22"/>
        <v>3.5201444161811812E-2</v>
      </c>
      <c r="I163" s="236">
        <f t="shared" si="23"/>
        <v>0.16142873709845751</v>
      </c>
      <c r="J163" s="238">
        <f t="shared" si="24"/>
        <v>8.6275994530175759E-2</v>
      </c>
      <c r="K163" s="239">
        <v>78385</v>
      </c>
      <c r="L163" s="235">
        <v>58859</v>
      </c>
      <c r="M163" s="236">
        <f t="shared" si="25"/>
        <v>0.75089621738853096</v>
      </c>
      <c r="N163" s="237">
        <v>78958</v>
      </c>
      <c r="O163" s="235">
        <v>58560</v>
      </c>
      <c r="P163" s="236">
        <f t="shared" si="26"/>
        <v>0.74166012310342211</v>
      </c>
      <c r="Q163" s="236">
        <f t="shared" si="27"/>
        <v>-7.2570227209401983E-3</v>
      </c>
      <c r="R163" s="236">
        <f t="shared" si="28"/>
        <v>5.1058743169398735E-3</v>
      </c>
      <c r="S163" s="238">
        <f t="shared" si="29"/>
        <v>9.2360942851088534E-3</v>
      </c>
    </row>
    <row r="164" spans="1:19" x14ac:dyDescent="0.25">
      <c r="A164" s="206" t="s">
        <v>277</v>
      </c>
      <c r="B164" s="241">
        <v>12616</v>
      </c>
      <c r="C164" s="242">
        <v>10015</v>
      </c>
      <c r="D164" s="243">
        <f t="shared" si="20"/>
        <v>0.7938332276474318</v>
      </c>
      <c r="E164" s="210">
        <v>8138</v>
      </c>
      <c r="F164" s="242">
        <v>5785</v>
      </c>
      <c r="G164" s="243">
        <f t="shared" si="21"/>
        <v>0.71086261980830667</v>
      </c>
      <c r="H164" s="243">
        <f t="shared" si="22"/>
        <v>0.55025804866060457</v>
      </c>
      <c r="I164" s="243">
        <f t="shared" si="23"/>
        <v>0.73120138288677605</v>
      </c>
      <c r="J164" s="244">
        <f t="shared" si="24"/>
        <v>8.2970607839125132E-2</v>
      </c>
      <c r="K164" s="245">
        <v>68659</v>
      </c>
      <c r="L164" s="242">
        <v>51409</v>
      </c>
      <c r="M164" s="243">
        <f t="shared" si="25"/>
        <v>0.74875835651553324</v>
      </c>
      <c r="N164" s="210">
        <v>49734</v>
      </c>
      <c r="O164" s="242">
        <v>37789</v>
      </c>
      <c r="P164" s="243">
        <f t="shared" si="26"/>
        <v>0.7598222543933727</v>
      </c>
      <c r="Q164" s="243">
        <f t="shared" si="27"/>
        <v>0.38052438975348846</v>
      </c>
      <c r="R164" s="243">
        <f t="shared" si="28"/>
        <v>0.36042234512688887</v>
      </c>
      <c r="S164" s="244">
        <f t="shared" si="29"/>
        <v>-1.1063897877839457E-2</v>
      </c>
    </row>
    <row r="165" spans="1:19" ht="14.25" thickBot="1" x14ac:dyDescent="0.3">
      <c r="A165" s="206" t="s">
        <v>282</v>
      </c>
      <c r="B165" s="241">
        <v>0</v>
      </c>
      <c r="C165" s="242">
        <v>0</v>
      </c>
      <c r="D165" s="243" t="str">
        <f t="shared" si="20"/>
        <v/>
      </c>
      <c r="E165" s="210">
        <v>4049</v>
      </c>
      <c r="F165" s="242">
        <v>2838</v>
      </c>
      <c r="G165" s="243">
        <f t="shared" si="21"/>
        <v>0.70091380587799457</v>
      </c>
      <c r="H165" s="243">
        <f t="shared" si="22"/>
        <v>-1</v>
      </c>
      <c r="I165" s="243">
        <f t="shared" si="23"/>
        <v>-1</v>
      </c>
      <c r="J165" s="244" t="str">
        <f t="shared" si="24"/>
        <v/>
      </c>
      <c r="K165" s="245">
        <v>9726</v>
      </c>
      <c r="L165" s="242">
        <v>7450</v>
      </c>
      <c r="M165" s="243">
        <f t="shared" si="25"/>
        <v>0.76598807320584006</v>
      </c>
      <c r="N165" s="210">
        <v>29224</v>
      </c>
      <c r="O165" s="242">
        <v>20771</v>
      </c>
      <c r="P165" s="243">
        <f t="shared" si="26"/>
        <v>0.71075143717492473</v>
      </c>
      <c r="Q165" s="243">
        <f t="shared" si="27"/>
        <v>-0.66719134957569115</v>
      </c>
      <c r="R165" s="243">
        <f t="shared" si="28"/>
        <v>-0.64132684993500555</v>
      </c>
      <c r="S165" s="244">
        <f t="shared" si="29"/>
        <v>5.5236636030915331E-2</v>
      </c>
    </row>
    <row r="166" spans="1:19" ht="15.75" thickTop="1" x14ac:dyDescent="0.25">
      <c r="A166" s="233" t="s">
        <v>171</v>
      </c>
      <c r="B166" s="234">
        <v>11550</v>
      </c>
      <c r="C166" s="235">
        <v>9499</v>
      </c>
      <c r="D166" s="236">
        <f t="shared" si="20"/>
        <v>0.82242424242424239</v>
      </c>
      <c r="E166" s="237">
        <v>9643</v>
      </c>
      <c r="F166" s="235">
        <v>8820</v>
      </c>
      <c r="G166" s="236">
        <f t="shared" si="21"/>
        <v>0.91465311625012968</v>
      </c>
      <c r="H166" s="236">
        <f t="shared" si="22"/>
        <v>0.1977600331846936</v>
      </c>
      <c r="I166" s="236">
        <f t="shared" si="23"/>
        <v>7.6984126984126933E-2</v>
      </c>
      <c r="J166" s="238">
        <f t="shared" si="24"/>
        <v>-9.2228873825887292E-2</v>
      </c>
      <c r="K166" s="239">
        <v>79682</v>
      </c>
      <c r="L166" s="235">
        <v>60333</v>
      </c>
      <c r="M166" s="236">
        <f t="shared" si="25"/>
        <v>0.7571722597324364</v>
      </c>
      <c r="N166" s="237">
        <v>64079</v>
      </c>
      <c r="O166" s="235">
        <v>51102</v>
      </c>
      <c r="P166" s="236">
        <f t="shared" si="26"/>
        <v>0.79748435524898953</v>
      </c>
      <c r="Q166" s="236">
        <f t="shared" si="27"/>
        <v>0.24349630924327781</v>
      </c>
      <c r="R166" s="236">
        <f t="shared" si="28"/>
        <v>0.18063872255489022</v>
      </c>
      <c r="S166" s="238">
        <f t="shared" si="29"/>
        <v>-4.0312095516553126E-2</v>
      </c>
    </row>
    <row r="167" spans="1:19" x14ac:dyDescent="0.25">
      <c r="A167" s="206" t="s">
        <v>278</v>
      </c>
      <c r="B167" s="241">
        <v>4711</v>
      </c>
      <c r="C167" s="242">
        <v>3967</v>
      </c>
      <c r="D167" s="243">
        <f t="shared" si="20"/>
        <v>0.84207174697516451</v>
      </c>
      <c r="E167" s="210">
        <v>5671</v>
      </c>
      <c r="F167" s="242">
        <v>5419</v>
      </c>
      <c r="G167" s="243">
        <f t="shared" si="21"/>
        <v>0.95556339269970025</v>
      </c>
      <c r="H167" s="243">
        <f t="shared" si="22"/>
        <v>-0.16928231352495149</v>
      </c>
      <c r="I167" s="243">
        <f t="shared" si="23"/>
        <v>-0.26794611551946856</v>
      </c>
      <c r="J167" s="244">
        <f t="shared" si="24"/>
        <v>-0.11349164572453574</v>
      </c>
      <c r="K167" s="245">
        <v>35268</v>
      </c>
      <c r="L167" s="242">
        <v>28258</v>
      </c>
      <c r="M167" s="243">
        <f t="shared" si="25"/>
        <v>0.80123624815696948</v>
      </c>
      <c r="N167" s="210">
        <v>38098</v>
      </c>
      <c r="O167" s="242">
        <v>30674</v>
      </c>
      <c r="P167" s="243">
        <f t="shared" si="26"/>
        <v>0.80513412777573623</v>
      </c>
      <c r="Q167" s="243">
        <f t="shared" si="27"/>
        <v>-7.428211454669531E-2</v>
      </c>
      <c r="R167" s="243">
        <f t="shared" si="28"/>
        <v>-7.8763773880159094E-2</v>
      </c>
      <c r="S167" s="244">
        <f t="shared" si="29"/>
        <v>-3.897879618766753E-3</v>
      </c>
    </row>
    <row r="168" spans="1:19" x14ac:dyDescent="0.25">
      <c r="A168" s="206" t="s">
        <v>279</v>
      </c>
      <c r="B168" s="241">
        <v>3123</v>
      </c>
      <c r="C168" s="242">
        <v>2711</v>
      </c>
      <c r="D168" s="243">
        <f t="shared" si="20"/>
        <v>0.86807556836375277</v>
      </c>
      <c r="E168" s="210">
        <v>0</v>
      </c>
      <c r="F168" s="242">
        <v>0</v>
      </c>
      <c r="G168" s="243" t="str">
        <f t="shared" si="21"/>
        <v/>
      </c>
      <c r="H168" s="243" t="str">
        <f t="shared" si="22"/>
        <v/>
      </c>
      <c r="I168" s="243" t="str">
        <f t="shared" si="23"/>
        <v/>
      </c>
      <c r="J168" s="244" t="str">
        <f t="shared" si="24"/>
        <v/>
      </c>
      <c r="K168" s="245">
        <v>11027</v>
      </c>
      <c r="L168" s="242">
        <v>8389</v>
      </c>
      <c r="M168" s="243">
        <f t="shared" si="25"/>
        <v>0.76076902149269976</v>
      </c>
      <c r="N168" s="210">
        <v>0</v>
      </c>
      <c r="O168" s="242">
        <v>0</v>
      </c>
      <c r="P168" s="243" t="str">
        <f t="shared" si="26"/>
        <v/>
      </c>
      <c r="Q168" s="243" t="str">
        <f t="shared" si="27"/>
        <v/>
      </c>
      <c r="R168" s="243" t="str">
        <f t="shared" si="28"/>
        <v/>
      </c>
      <c r="S168" s="244" t="str">
        <f t="shared" si="29"/>
        <v/>
      </c>
    </row>
    <row r="169" spans="1:19" x14ac:dyDescent="0.25">
      <c r="A169" s="206" t="s">
        <v>277</v>
      </c>
      <c r="B169" s="241">
        <v>2716</v>
      </c>
      <c r="C169" s="242">
        <v>2149</v>
      </c>
      <c r="D169" s="243">
        <f t="shared" si="20"/>
        <v>0.79123711340206182</v>
      </c>
      <c r="E169" s="210">
        <v>0</v>
      </c>
      <c r="F169" s="242">
        <v>0</v>
      </c>
      <c r="G169" s="243" t="str">
        <f t="shared" si="21"/>
        <v/>
      </c>
      <c r="H169" s="243" t="str">
        <f t="shared" si="22"/>
        <v/>
      </c>
      <c r="I169" s="243" t="str">
        <f t="shared" si="23"/>
        <v/>
      </c>
      <c r="J169" s="244" t="str">
        <f t="shared" si="24"/>
        <v/>
      </c>
      <c r="K169" s="245">
        <v>18137</v>
      </c>
      <c r="L169" s="242">
        <v>13327</v>
      </c>
      <c r="M169" s="243">
        <f t="shared" si="25"/>
        <v>0.73479627281248272</v>
      </c>
      <c r="N169" s="210">
        <v>384</v>
      </c>
      <c r="O169" s="242">
        <v>298</v>
      </c>
      <c r="P169" s="243">
        <f t="shared" si="26"/>
        <v>0.77604166666666663</v>
      </c>
      <c r="Q169" s="243">
        <f t="shared" si="27"/>
        <v>46.231770833333336</v>
      </c>
      <c r="R169" s="243">
        <f t="shared" si="28"/>
        <v>43.721476510067113</v>
      </c>
      <c r="S169" s="244">
        <f t="shared" si="29"/>
        <v>-4.1245393854183909E-2</v>
      </c>
    </row>
    <row r="170" spans="1:19" ht="14.25" thickBot="1" x14ac:dyDescent="0.3">
      <c r="A170" s="206" t="s">
        <v>107</v>
      </c>
      <c r="B170" s="241">
        <v>1000</v>
      </c>
      <c r="C170" s="242">
        <v>672</v>
      </c>
      <c r="D170" s="243">
        <f t="shared" si="20"/>
        <v>0.67200000000000004</v>
      </c>
      <c r="E170" s="210">
        <v>3972</v>
      </c>
      <c r="F170" s="242">
        <v>3401</v>
      </c>
      <c r="G170" s="243">
        <f t="shared" si="21"/>
        <v>0.85624370594159116</v>
      </c>
      <c r="H170" s="243">
        <f t="shared" si="22"/>
        <v>-0.74823766364551858</v>
      </c>
      <c r="I170" s="243">
        <f t="shared" si="23"/>
        <v>-0.80241105557189063</v>
      </c>
      <c r="J170" s="244">
        <f t="shared" si="24"/>
        <v>-0.18424370594159112</v>
      </c>
      <c r="K170" s="245">
        <v>15250</v>
      </c>
      <c r="L170" s="242">
        <v>10359</v>
      </c>
      <c r="M170" s="243">
        <f t="shared" si="25"/>
        <v>0.67927868852459017</v>
      </c>
      <c r="N170" s="210">
        <v>25597</v>
      </c>
      <c r="O170" s="242">
        <v>20130</v>
      </c>
      <c r="P170" s="243">
        <f t="shared" si="26"/>
        <v>0.78642028362698757</v>
      </c>
      <c r="Q170" s="243">
        <f t="shared" si="27"/>
        <v>-0.40422705785834279</v>
      </c>
      <c r="R170" s="243">
        <f t="shared" si="28"/>
        <v>-0.48539493293591651</v>
      </c>
      <c r="S170" s="244">
        <f t="shared" si="29"/>
        <v>-0.1071415951023974</v>
      </c>
    </row>
    <row r="171" spans="1:19" ht="15.75" thickTop="1" x14ac:dyDescent="0.25">
      <c r="A171" s="233" t="s">
        <v>175</v>
      </c>
      <c r="B171" s="234">
        <v>11528</v>
      </c>
      <c r="C171" s="235">
        <v>9161</v>
      </c>
      <c r="D171" s="236">
        <f t="shared" si="20"/>
        <v>0.79467383761276889</v>
      </c>
      <c r="E171" s="237">
        <v>0</v>
      </c>
      <c r="F171" s="235">
        <v>0</v>
      </c>
      <c r="G171" s="236" t="str">
        <f t="shared" si="21"/>
        <v/>
      </c>
      <c r="H171" s="236" t="str">
        <f t="shared" si="22"/>
        <v/>
      </c>
      <c r="I171" s="236" t="str">
        <f t="shared" si="23"/>
        <v/>
      </c>
      <c r="J171" s="238" t="str">
        <f t="shared" si="24"/>
        <v/>
      </c>
      <c r="K171" s="239">
        <v>65212</v>
      </c>
      <c r="L171" s="235">
        <v>52387</v>
      </c>
      <c r="M171" s="236">
        <f t="shared" si="25"/>
        <v>0.8033337422560265</v>
      </c>
      <c r="N171" s="237">
        <v>0</v>
      </c>
      <c r="O171" s="235">
        <v>0</v>
      </c>
      <c r="P171" s="236" t="str">
        <f t="shared" si="26"/>
        <v/>
      </c>
      <c r="Q171" s="236" t="str">
        <f t="shared" si="27"/>
        <v/>
      </c>
      <c r="R171" s="236" t="str">
        <f t="shared" si="28"/>
        <v/>
      </c>
      <c r="S171" s="238" t="str">
        <f t="shared" si="29"/>
        <v/>
      </c>
    </row>
    <row r="172" spans="1:19" ht="14.25" thickBot="1" x14ac:dyDescent="0.3">
      <c r="A172" s="206" t="s">
        <v>121</v>
      </c>
      <c r="B172" s="241">
        <v>11528</v>
      </c>
      <c r="C172" s="242">
        <v>9161</v>
      </c>
      <c r="D172" s="243">
        <f t="shared" si="20"/>
        <v>0.79467383761276889</v>
      </c>
      <c r="E172" s="210">
        <v>0</v>
      </c>
      <c r="F172" s="242">
        <v>0</v>
      </c>
      <c r="G172" s="243" t="str">
        <f t="shared" si="21"/>
        <v/>
      </c>
      <c r="H172" s="243" t="str">
        <f t="shared" si="22"/>
        <v/>
      </c>
      <c r="I172" s="243" t="str">
        <f t="shared" si="23"/>
        <v/>
      </c>
      <c r="J172" s="244" t="str">
        <f t="shared" si="24"/>
        <v/>
      </c>
      <c r="K172" s="245">
        <v>65212</v>
      </c>
      <c r="L172" s="242">
        <v>52387</v>
      </c>
      <c r="M172" s="243">
        <f t="shared" si="25"/>
        <v>0.8033337422560265</v>
      </c>
      <c r="N172" s="210">
        <v>0</v>
      </c>
      <c r="O172" s="242">
        <v>0</v>
      </c>
      <c r="P172" s="243" t="str">
        <f t="shared" si="26"/>
        <v/>
      </c>
      <c r="Q172" s="243" t="str">
        <f t="shared" si="27"/>
        <v/>
      </c>
      <c r="R172" s="243" t="str">
        <f t="shared" si="28"/>
        <v/>
      </c>
      <c r="S172" s="244" t="str">
        <f t="shared" si="29"/>
        <v/>
      </c>
    </row>
    <row r="173" spans="1:19" ht="15.75" thickTop="1" x14ac:dyDescent="0.25">
      <c r="A173" s="233" t="s">
        <v>174</v>
      </c>
      <c r="B173" s="234">
        <v>11178</v>
      </c>
      <c r="C173" s="235">
        <v>9537</v>
      </c>
      <c r="D173" s="236">
        <f t="shared" si="20"/>
        <v>0.85319377348362857</v>
      </c>
      <c r="E173" s="237">
        <v>10454</v>
      </c>
      <c r="F173" s="235">
        <v>8771</v>
      </c>
      <c r="G173" s="236">
        <f t="shared" si="21"/>
        <v>0.83900899177348387</v>
      </c>
      <c r="H173" s="236">
        <f t="shared" si="22"/>
        <v>6.9255787258465595E-2</v>
      </c>
      <c r="I173" s="236">
        <f t="shared" si="23"/>
        <v>8.7333257325276525E-2</v>
      </c>
      <c r="J173" s="238">
        <f t="shared" si="24"/>
        <v>1.41847817101447E-2</v>
      </c>
      <c r="K173" s="239">
        <v>71438</v>
      </c>
      <c r="L173" s="235">
        <v>57178</v>
      </c>
      <c r="M173" s="236">
        <f t="shared" si="25"/>
        <v>0.80038634900193173</v>
      </c>
      <c r="N173" s="237">
        <v>70700</v>
      </c>
      <c r="O173" s="235">
        <v>55252</v>
      </c>
      <c r="P173" s="236">
        <f t="shared" si="26"/>
        <v>0.7814992927864215</v>
      </c>
      <c r="Q173" s="236">
        <f t="shared" si="27"/>
        <v>1.0438472418670353E-2</v>
      </c>
      <c r="R173" s="236">
        <f t="shared" si="28"/>
        <v>3.4858466661840337E-2</v>
      </c>
      <c r="S173" s="238">
        <f t="shared" si="29"/>
        <v>1.8887056215510234E-2</v>
      </c>
    </row>
    <row r="174" spans="1:19" x14ac:dyDescent="0.25">
      <c r="A174" s="206" t="s">
        <v>279</v>
      </c>
      <c r="B174" s="241">
        <v>8160</v>
      </c>
      <c r="C174" s="242">
        <v>6684</v>
      </c>
      <c r="D174" s="243">
        <f t="shared" si="20"/>
        <v>0.81911764705882351</v>
      </c>
      <c r="E174" s="210">
        <v>0</v>
      </c>
      <c r="F174" s="242">
        <v>0</v>
      </c>
      <c r="G174" s="243" t="str">
        <f t="shared" si="21"/>
        <v/>
      </c>
      <c r="H174" s="243" t="str">
        <f t="shared" si="22"/>
        <v/>
      </c>
      <c r="I174" s="243" t="str">
        <f t="shared" si="23"/>
        <v/>
      </c>
      <c r="J174" s="244" t="str">
        <f t="shared" si="24"/>
        <v/>
      </c>
      <c r="K174" s="245">
        <v>8160</v>
      </c>
      <c r="L174" s="242">
        <v>6684</v>
      </c>
      <c r="M174" s="243">
        <f t="shared" si="25"/>
        <v>0.81911764705882351</v>
      </c>
      <c r="N174" s="210">
        <v>0</v>
      </c>
      <c r="O174" s="242">
        <v>0</v>
      </c>
      <c r="P174" s="243" t="str">
        <f t="shared" si="26"/>
        <v/>
      </c>
      <c r="Q174" s="243" t="str">
        <f t="shared" si="27"/>
        <v/>
      </c>
      <c r="R174" s="243" t="str">
        <f t="shared" si="28"/>
        <v/>
      </c>
      <c r="S174" s="244" t="str">
        <f t="shared" si="29"/>
        <v/>
      </c>
    </row>
    <row r="175" spans="1:19" x14ac:dyDescent="0.25">
      <c r="A175" s="206" t="s">
        <v>278</v>
      </c>
      <c r="B175" s="241">
        <v>2882</v>
      </c>
      <c r="C175" s="242">
        <v>2765</v>
      </c>
      <c r="D175" s="243">
        <f t="shared" si="20"/>
        <v>0.95940319222761972</v>
      </c>
      <c r="E175" s="210">
        <v>2022</v>
      </c>
      <c r="F175" s="242">
        <v>1849</v>
      </c>
      <c r="G175" s="243">
        <f t="shared" si="21"/>
        <v>0.91444114737883286</v>
      </c>
      <c r="H175" s="243">
        <f t="shared" si="22"/>
        <v>0.42532146389713166</v>
      </c>
      <c r="I175" s="243">
        <f t="shared" si="23"/>
        <v>0.49540292049756629</v>
      </c>
      <c r="J175" s="244">
        <f t="shared" si="24"/>
        <v>4.4962044848786853E-2</v>
      </c>
      <c r="K175" s="245">
        <v>15011</v>
      </c>
      <c r="L175" s="242">
        <v>14103</v>
      </c>
      <c r="M175" s="243">
        <f t="shared" si="25"/>
        <v>0.93951102524815133</v>
      </c>
      <c r="N175" s="210">
        <v>13379</v>
      </c>
      <c r="O175" s="242">
        <v>11305</v>
      </c>
      <c r="P175" s="243">
        <f t="shared" si="26"/>
        <v>0.84498094027954251</v>
      </c>
      <c r="Q175" s="243">
        <f t="shared" si="27"/>
        <v>0.121982210927573</v>
      </c>
      <c r="R175" s="243">
        <f t="shared" si="28"/>
        <v>0.24750110570544015</v>
      </c>
      <c r="S175" s="244">
        <f t="shared" si="29"/>
        <v>9.4530084968608818E-2</v>
      </c>
    </row>
    <row r="176" spans="1:19" ht="14.25" thickBot="1" x14ac:dyDescent="0.3">
      <c r="A176" s="206" t="s">
        <v>107</v>
      </c>
      <c r="B176" s="241">
        <v>136</v>
      </c>
      <c r="C176" s="242">
        <v>88</v>
      </c>
      <c r="D176" s="243">
        <f t="shared" si="20"/>
        <v>0.6470588235294118</v>
      </c>
      <c r="E176" s="210">
        <v>8432</v>
      </c>
      <c r="F176" s="242">
        <v>6922</v>
      </c>
      <c r="G176" s="243">
        <f t="shared" si="21"/>
        <v>0.8209203036053131</v>
      </c>
      <c r="H176" s="243">
        <f t="shared" si="22"/>
        <v>-0.9838709677419355</v>
      </c>
      <c r="I176" s="243">
        <f t="shared" si="23"/>
        <v>-0.98728691129731294</v>
      </c>
      <c r="J176" s="244">
        <f t="shared" si="24"/>
        <v>-0.1738614800759013</v>
      </c>
      <c r="K176" s="245">
        <v>48267</v>
      </c>
      <c r="L176" s="242">
        <v>36391</v>
      </c>
      <c r="M176" s="243">
        <f t="shared" si="25"/>
        <v>0.75395197546978265</v>
      </c>
      <c r="N176" s="210">
        <v>57321</v>
      </c>
      <c r="O176" s="242">
        <v>43947</v>
      </c>
      <c r="P176" s="243">
        <f t="shared" si="26"/>
        <v>0.76668236771863718</v>
      </c>
      <c r="Q176" s="243">
        <f t="shared" si="27"/>
        <v>-0.15795258282304914</v>
      </c>
      <c r="R176" s="243">
        <f t="shared" si="28"/>
        <v>-0.1719343754977587</v>
      </c>
      <c r="S176" s="244">
        <f t="shared" si="29"/>
        <v>-1.2730392248854527E-2</v>
      </c>
    </row>
    <row r="177" spans="1:19" ht="15.75" thickTop="1" x14ac:dyDescent="0.25">
      <c r="A177" s="233" t="s">
        <v>188</v>
      </c>
      <c r="B177" s="234">
        <v>9626</v>
      </c>
      <c r="C177" s="235">
        <v>8573</v>
      </c>
      <c r="D177" s="236">
        <f t="shared" si="20"/>
        <v>0.89060876792021604</v>
      </c>
      <c r="E177" s="237">
        <v>6898</v>
      </c>
      <c r="F177" s="235">
        <v>6291</v>
      </c>
      <c r="G177" s="236">
        <f t="shared" si="21"/>
        <v>0.91200347926935343</v>
      </c>
      <c r="H177" s="236">
        <f t="shared" si="22"/>
        <v>0.3954769498405335</v>
      </c>
      <c r="I177" s="236">
        <f t="shared" si="23"/>
        <v>0.36274042282625985</v>
      </c>
      <c r="J177" s="238">
        <f t="shared" si="24"/>
        <v>-2.1394711349137396E-2</v>
      </c>
      <c r="K177" s="239">
        <v>59957</v>
      </c>
      <c r="L177" s="235">
        <v>51116</v>
      </c>
      <c r="M177" s="236">
        <f t="shared" si="25"/>
        <v>0.85254432343179276</v>
      </c>
      <c r="N177" s="237">
        <v>51130</v>
      </c>
      <c r="O177" s="235">
        <v>43087</v>
      </c>
      <c r="P177" s="236">
        <f t="shared" si="26"/>
        <v>0.84269509094465089</v>
      </c>
      <c r="Q177" s="236">
        <f t="shared" si="27"/>
        <v>0.17263837277527871</v>
      </c>
      <c r="R177" s="236">
        <f t="shared" si="28"/>
        <v>0.18634390883561158</v>
      </c>
      <c r="S177" s="238">
        <f t="shared" si="29"/>
        <v>9.8492324871418679E-3</v>
      </c>
    </row>
    <row r="178" spans="1:19" ht="14.25" thickBot="1" x14ac:dyDescent="0.3">
      <c r="A178" s="206" t="s">
        <v>278</v>
      </c>
      <c r="B178" s="241">
        <v>9626</v>
      </c>
      <c r="C178" s="242">
        <v>8573</v>
      </c>
      <c r="D178" s="243">
        <f t="shared" si="20"/>
        <v>0.89060876792021604</v>
      </c>
      <c r="E178" s="210">
        <v>6898</v>
      </c>
      <c r="F178" s="242">
        <v>6291</v>
      </c>
      <c r="G178" s="243">
        <f t="shared" si="21"/>
        <v>0.91200347926935343</v>
      </c>
      <c r="H178" s="243">
        <f t="shared" si="22"/>
        <v>0.3954769498405335</v>
      </c>
      <c r="I178" s="243">
        <f t="shared" si="23"/>
        <v>0.36274042282625985</v>
      </c>
      <c r="J178" s="244">
        <f t="shared" si="24"/>
        <v>-2.1394711349137396E-2</v>
      </c>
      <c r="K178" s="245">
        <v>59957</v>
      </c>
      <c r="L178" s="242">
        <v>51116</v>
      </c>
      <c r="M178" s="243">
        <f t="shared" si="25"/>
        <v>0.85254432343179276</v>
      </c>
      <c r="N178" s="210">
        <v>51130</v>
      </c>
      <c r="O178" s="242">
        <v>43087</v>
      </c>
      <c r="P178" s="243">
        <f t="shared" si="26"/>
        <v>0.84269509094465089</v>
      </c>
      <c r="Q178" s="243">
        <f t="shared" si="27"/>
        <v>0.17263837277527871</v>
      </c>
      <c r="R178" s="243">
        <f t="shared" si="28"/>
        <v>0.18634390883561158</v>
      </c>
      <c r="S178" s="244">
        <f t="shared" si="29"/>
        <v>9.8492324871418679E-3</v>
      </c>
    </row>
    <row r="179" spans="1:19" ht="15.75" thickTop="1" x14ac:dyDescent="0.25">
      <c r="A179" s="233" t="s">
        <v>176</v>
      </c>
      <c r="B179" s="234">
        <v>8932</v>
      </c>
      <c r="C179" s="235">
        <v>7238</v>
      </c>
      <c r="D179" s="236">
        <f t="shared" si="20"/>
        <v>0.81034482758620685</v>
      </c>
      <c r="E179" s="237">
        <v>7470</v>
      </c>
      <c r="F179" s="235">
        <v>6537</v>
      </c>
      <c r="G179" s="236">
        <f t="shared" si="21"/>
        <v>0.87510040160642566</v>
      </c>
      <c r="H179" s="236">
        <f t="shared" si="22"/>
        <v>0.19571619812583663</v>
      </c>
      <c r="I179" s="236">
        <f t="shared" si="23"/>
        <v>0.10723573504665751</v>
      </c>
      <c r="J179" s="238">
        <f t="shared" si="24"/>
        <v>-6.4755574020218809E-2</v>
      </c>
      <c r="K179" s="239">
        <v>59547</v>
      </c>
      <c r="L179" s="235">
        <v>45487</v>
      </c>
      <c r="M179" s="236">
        <f t="shared" si="25"/>
        <v>0.76388399079718539</v>
      </c>
      <c r="N179" s="237">
        <v>64261</v>
      </c>
      <c r="O179" s="235">
        <v>48366</v>
      </c>
      <c r="P179" s="236">
        <f t="shared" si="26"/>
        <v>0.75264935186193804</v>
      </c>
      <c r="Q179" s="236">
        <f t="shared" si="27"/>
        <v>-7.3357090614836418E-2</v>
      </c>
      <c r="R179" s="236">
        <f t="shared" si="28"/>
        <v>-5.9525286358185547E-2</v>
      </c>
      <c r="S179" s="238">
        <f t="shared" si="29"/>
        <v>1.1234638935247343E-2</v>
      </c>
    </row>
    <row r="180" spans="1:19" x14ac:dyDescent="0.25">
      <c r="A180" s="206" t="s">
        <v>278</v>
      </c>
      <c r="B180" s="241">
        <v>6008</v>
      </c>
      <c r="C180" s="242">
        <v>5120</v>
      </c>
      <c r="D180" s="243">
        <f t="shared" si="20"/>
        <v>0.85219707057256988</v>
      </c>
      <c r="E180" s="210">
        <v>4646</v>
      </c>
      <c r="F180" s="242">
        <v>4179</v>
      </c>
      <c r="G180" s="243">
        <f t="shared" si="21"/>
        <v>0.89948342660352987</v>
      </c>
      <c r="H180" s="243">
        <f t="shared" si="22"/>
        <v>0.29315540249677152</v>
      </c>
      <c r="I180" s="243">
        <f t="shared" si="23"/>
        <v>0.22517348648001922</v>
      </c>
      <c r="J180" s="244">
        <f t="shared" si="24"/>
        <v>-4.7286356030959986E-2</v>
      </c>
      <c r="K180" s="245">
        <v>39638</v>
      </c>
      <c r="L180" s="242">
        <v>31695</v>
      </c>
      <c r="M180" s="243">
        <f t="shared" si="25"/>
        <v>0.79961148392956249</v>
      </c>
      <c r="N180" s="210">
        <v>40503</v>
      </c>
      <c r="O180" s="242">
        <v>32150</v>
      </c>
      <c r="P180" s="243">
        <f t="shared" si="26"/>
        <v>0.79376836283732066</v>
      </c>
      <c r="Q180" s="243">
        <f t="shared" si="27"/>
        <v>-2.1356442732637038E-2</v>
      </c>
      <c r="R180" s="243">
        <f t="shared" si="28"/>
        <v>-1.415241057542771E-2</v>
      </c>
      <c r="S180" s="244">
        <f t="shared" si="29"/>
        <v>5.843121092241832E-3</v>
      </c>
    </row>
    <row r="181" spans="1:19" ht="14.25" thickBot="1" x14ac:dyDescent="0.3">
      <c r="A181" s="206" t="s">
        <v>277</v>
      </c>
      <c r="B181" s="241">
        <v>2924</v>
      </c>
      <c r="C181" s="242">
        <v>2118</v>
      </c>
      <c r="D181" s="243">
        <f t="shared" si="20"/>
        <v>0.72435020519835847</v>
      </c>
      <c r="E181" s="210">
        <v>2824</v>
      </c>
      <c r="F181" s="242">
        <v>2358</v>
      </c>
      <c r="G181" s="243">
        <f t="shared" si="21"/>
        <v>0.83498583569405094</v>
      </c>
      <c r="H181" s="243">
        <f t="shared" si="22"/>
        <v>3.5410764872521261E-2</v>
      </c>
      <c r="I181" s="243">
        <f t="shared" si="23"/>
        <v>-0.10178117048346058</v>
      </c>
      <c r="J181" s="244">
        <f t="shared" si="24"/>
        <v>-0.11063563049569247</v>
      </c>
      <c r="K181" s="245">
        <v>19909</v>
      </c>
      <c r="L181" s="242">
        <v>13792</v>
      </c>
      <c r="M181" s="243">
        <f t="shared" si="25"/>
        <v>0.69275202169872918</v>
      </c>
      <c r="N181" s="210">
        <v>23758</v>
      </c>
      <c r="O181" s="242">
        <v>16216</v>
      </c>
      <c r="P181" s="243">
        <f t="shared" si="26"/>
        <v>0.68254903611415108</v>
      </c>
      <c r="Q181" s="243">
        <f t="shared" si="27"/>
        <v>-0.16200858658136208</v>
      </c>
      <c r="R181" s="243">
        <f t="shared" si="28"/>
        <v>-0.14948199309324128</v>
      </c>
      <c r="S181" s="244">
        <f t="shared" si="29"/>
        <v>1.0202985584578106E-2</v>
      </c>
    </row>
    <row r="182" spans="1:19" ht="15.75" thickTop="1" x14ac:dyDescent="0.25">
      <c r="A182" s="233" t="s">
        <v>177</v>
      </c>
      <c r="B182" s="234">
        <v>8438</v>
      </c>
      <c r="C182" s="235">
        <v>5882</v>
      </c>
      <c r="D182" s="236">
        <f t="shared" si="20"/>
        <v>0.69708461720786918</v>
      </c>
      <c r="E182" s="237">
        <v>7033</v>
      </c>
      <c r="F182" s="235">
        <v>4550</v>
      </c>
      <c r="G182" s="236">
        <f t="shared" si="21"/>
        <v>0.64695009242144175</v>
      </c>
      <c r="H182" s="236">
        <f t="shared" si="22"/>
        <v>0.19977250106640132</v>
      </c>
      <c r="I182" s="236">
        <f t="shared" si="23"/>
        <v>0.29274725274725277</v>
      </c>
      <c r="J182" s="238">
        <f t="shared" si="24"/>
        <v>5.0134524786427437E-2</v>
      </c>
      <c r="K182" s="239">
        <v>53960</v>
      </c>
      <c r="L182" s="235">
        <v>35953</v>
      </c>
      <c r="M182" s="236">
        <f t="shared" si="25"/>
        <v>0.66628984432913274</v>
      </c>
      <c r="N182" s="237">
        <v>43540</v>
      </c>
      <c r="O182" s="235">
        <v>30286</v>
      </c>
      <c r="P182" s="236">
        <f t="shared" si="26"/>
        <v>0.69559026182820394</v>
      </c>
      <c r="Q182" s="236">
        <f t="shared" si="27"/>
        <v>0.23932016536518153</v>
      </c>
      <c r="R182" s="236">
        <f t="shared" si="28"/>
        <v>0.18711615928151626</v>
      </c>
      <c r="S182" s="238">
        <f t="shared" si="29"/>
        <v>-2.9300417499071196E-2</v>
      </c>
    </row>
    <row r="183" spans="1:19" x14ac:dyDescent="0.25">
      <c r="A183" s="206" t="s">
        <v>277</v>
      </c>
      <c r="B183" s="241">
        <v>8438</v>
      </c>
      <c r="C183" s="242">
        <v>5882</v>
      </c>
      <c r="D183" s="243">
        <f t="shared" si="20"/>
        <v>0.69708461720786918</v>
      </c>
      <c r="E183" s="210">
        <v>7033</v>
      </c>
      <c r="F183" s="242">
        <v>4550</v>
      </c>
      <c r="G183" s="243">
        <f t="shared" si="21"/>
        <v>0.64695009242144175</v>
      </c>
      <c r="H183" s="243">
        <f t="shared" si="22"/>
        <v>0.19977250106640132</v>
      </c>
      <c r="I183" s="243">
        <f t="shared" si="23"/>
        <v>0.29274725274725277</v>
      </c>
      <c r="J183" s="244">
        <f t="shared" si="24"/>
        <v>5.0134524786427437E-2</v>
      </c>
      <c r="K183" s="245">
        <v>53960</v>
      </c>
      <c r="L183" s="242">
        <v>35953</v>
      </c>
      <c r="M183" s="243">
        <f t="shared" si="25"/>
        <v>0.66628984432913274</v>
      </c>
      <c r="N183" s="210">
        <v>43529</v>
      </c>
      <c r="O183" s="242">
        <v>30285</v>
      </c>
      <c r="P183" s="243">
        <f t="shared" si="26"/>
        <v>0.69574306783983086</v>
      </c>
      <c r="Q183" s="243">
        <f t="shared" si="27"/>
        <v>0.2396333478830206</v>
      </c>
      <c r="R183" s="243">
        <f t="shared" si="28"/>
        <v>0.18715535743767542</v>
      </c>
      <c r="S183" s="244">
        <f t="shared" si="29"/>
        <v>-2.9453223510698123E-2</v>
      </c>
    </row>
    <row r="184" spans="1:19" ht="14.25" thickBot="1" x14ac:dyDescent="0.3">
      <c r="A184" s="206" t="s">
        <v>282</v>
      </c>
      <c r="B184" s="241">
        <v>0</v>
      </c>
      <c r="C184" s="242">
        <v>0</v>
      </c>
      <c r="D184" s="243" t="str">
        <f t="shared" si="20"/>
        <v/>
      </c>
      <c r="E184" s="210">
        <v>0</v>
      </c>
      <c r="F184" s="242">
        <v>0</v>
      </c>
      <c r="G184" s="243" t="str">
        <f t="shared" si="21"/>
        <v/>
      </c>
      <c r="H184" s="243" t="str">
        <f t="shared" si="22"/>
        <v/>
      </c>
      <c r="I184" s="243" t="str">
        <f t="shared" si="23"/>
        <v/>
      </c>
      <c r="J184" s="244" t="str">
        <f t="shared" si="24"/>
        <v/>
      </c>
      <c r="K184" s="245">
        <v>0</v>
      </c>
      <c r="L184" s="242">
        <v>0</v>
      </c>
      <c r="M184" s="243" t="str">
        <f t="shared" si="25"/>
        <v/>
      </c>
      <c r="N184" s="210">
        <v>11</v>
      </c>
      <c r="O184" s="242">
        <v>1</v>
      </c>
      <c r="P184" s="243">
        <f t="shared" si="26"/>
        <v>9.0909090909090912E-2</v>
      </c>
      <c r="Q184" s="243">
        <f t="shared" si="27"/>
        <v>-1</v>
      </c>
      <c r="R184" s="243">
        <f t="shared" si="28"/>
        <v>-1</v>
      </c>
      <c r="S184" s="244" t="str">
        <f t="shared" si="29"/>
        <v/>
      </c>
    </row>
    <row r="185" spans="1:19" ht="15.75" thickTop="1" x14ac:dyDescent="0.25">
      <c r="A185" s="233" t="s">
        <v>178</v>
      </c>
      <c r="B185" s="234">
        <v>8296</v>
      </c>
      <c r="C185" s="235">
        <v>6561</v>
      </c>
      <c r="D185" s="236">
        <f t="shared" si="20"/>
        <v>0.79086306653809069</v>
      </c>
      <c r="E185" s="237">
        <v>3912</v>
      </c>
      <c r="F185" s="235">
        <v>3313</v>
      </c>
      <c r="G185" s="236">
        <f t="shared" si="21"/>
        <v>0.84688139059304701</v>
      </c>
      <c r="H185" s="236">
        <f t="shared" si="22"/>
        <v>1.1206543967280163</v>
      </c>
      <c r="I185" s="236">
        <f t="shared" si="23"/>
        <v>0.98038031995170538</v>
      </c>
      <c r="J185" s="238">
        <f t="shared" si="24"/>
        <v>-5.6018324054956325E-2</v>
      </c>
      <c r="K185" s="239">
        <v>36651</v>
      </c>
      <c r="L185" s="235">
        <v>28559</v>
      </c>
      <c r="M185" s="236">
        <f t="shared" si="25"/>
        <v>0.77921475539548712</v>
      </c>
      <c r="N185" s="237">
        <v>27406</v>
      </c>
      <c r="O185" s="235">
        <v>23106</v>
      </c>
      <c r="P185" s="236">
        <f t="shared" si="26"/>
        <v>0.84310005108370434</v>
      </c>
      <c r="Q185" s="236">
        <f t="shared" si="27"/>
        <v>0.33733489017003571</v>
      </c>
      <c r="R185" s="236">
        <f t="shared" si="28"/>
        <v>0.23599930753916731</v>
      </c>
      <c r="S185" s="238">
        <f t="shared" si="29"/>
        <v>-6.3885295688217214E-2</v>
      </c>
    </row>
    <row r="186" spans="1:19" x14ac:dyDescent="0.25">
      <c r="A186" s="206" t="s">
        <v>107</v>
      </c>
      <c r="B186" s="241">
        <v>8228</v>
      </c>
      <c r="C186" s="242">
        <v>6530</v>
      </c>
      <c r="D186" s="243">
        <f t="shared" si="20"/>
        <v>0.79363150218765188</v>
      </c>
      <c r="E186" s="210">
        <v>3912</v>
      </c>
      <c r="F186" s="242">
        <v>3313</v>
      </c>
      <c r="G186" s="243">
        <f t="shared" si="21"/>
        <v>0.84688139059304701</v>
      </c>
      <c r="H186" s="243">
        <f t="shared" si="22"/>
        <v>1.1032719836400817</v>
      </c>
      <c r="I186" s="243">
        <f t="shared" si="23"/>
        <v>0.97102324177482635</v>
      </c>
      <c r="J186" s="244">
        <f t="shared" si="24"/>
        <v>-5.3249888405395129E-2</v>
      </c>
      <c r="K186" s="245">
        <v>36583</v>
      </c>
      <c r="L186" s="242">
        <v>28528</v>
      </c>
      <c r="M186" s="243">
        <f t="shared" si="25"/>
        <v>0.77981576141923847</v>
      </c>
      <c r="N186" s="210">
        <v>27406</v>
      </c>
      <c r="O186" s="242">
        <v>23106</v>
      </c>
      <c r="P186" s="243">
        <f t="shared" si="26"/>
        <v>0.84310005108370434</v>
      </c>
      <c r="Q186" s="243">
        <f t="shared" si="27"/>
        <v>0.33485368167554541</v>
      </c>
      <c r="R186" s="243">
        <f t="shared" si="28"/>
        <v>0.23465766467584181</v>
      </c>
      <c r="S186" s="244">
        <f t="shared" si="29"/>
        <v>-6.3284289664465865E-2</v>
      </c>
    </row>
    <row r="187" spans="1:19" ht="14.25" thickBot="1" x14ac:dyDescent="0.3">
      <c r="A187" s="206" t="s">
        <v>279</v>
      </c>
      <c r="B187" s="241">
        <v>68</v>
      </c>
      <c r="C187" s="242">
        <v>31</v>
      </c>
      <c r="D187" s="243">
        <f t="shared" si="20"/>
        <v>0.45588235294117646</v>
      </c>
      <c r="E187" s="210">
        <v>0</v>
      </c>
      <c r="F187" s="242">
        <v>0</v>
      </c>
      <c r="G187" s="243" t="str">
        <f t="shared" si="21"/>
        <v/>
      </c>
      <c r="H187" s="243" t="str">
        <f t="shared" si="22"/>
        <v/>
      </c>
      <c r="I187" s="243" t="str">
        <f t="shared" si="23"/>
        <v/>
      </c>
      <c r="J187" s="244" t="str">
        <f t="shared" si="24"/>
        <v/>
      </c>
      <c r="K187" s="245">
        <v>68</v>
      </c>
      <c r="L187" s="242">
        <v>31</v>
      </c>
      <c r="M187" s="243">
        <f t="shared" si="25"/>
        <v>0.45588235294117646</v>
      </c>
      <c r="N187" s="210">
        <v>0</v>
      </c>
      <c r="O187" s="242">
        <v>0</v>
      </c>
      <c r="P187" s="243" t="str">
        <f t="shared" si="26"/>
        <v/>
      </c>
      <c r="Q187" s="243" t="str">
        <f t="shared" si="27"/>
        <v/>
      </c>
      <c r="R187" s="243" t="str">
        <f t="shared" si="28"/>
        <v/>
      </c>
      <c r="S187" s="244" t="str">
        <f t="shared" si="29"/>
        <v/>
      </c>
    </row>
    <row r="188" spans="1:19" ht="15.75" thickTop="1" x14ac:dyDescent="0.25">
      <c r="A188" s="233" t="s">
        <v>179</v>
      </c>
      <c r="B188" s="234">
        <v>7924</v>
      </c>
      <c r="C188" s="235">
        <v>6615</v>
      </c>
      <c r="D188" s="236">
        <f t="shared" si="20"/>
        <v>0.8348056537102474</v>
      </c>
      <c r="E188" s="237">
        <v>4346</v>
      </c>
      <c r="F188" s="235">
        <v>3928</v>
      </c>
      <c r="G188" s="236">
        <f t="shared" si="21"/>
        <v>0.90381960423377816</v>
      </c>
      <c r="H188" s="236">
        <f t="shared" si="22"/>
        <v>0.82328578002761166</v>
      </c>
      <c r="I188" s="236">
        <f t="shared" si="23"/>
        <v>0.68406313645621175</v>
      </c>
      <c r="J188" s="238">
        <f t="shared" si="24"/>
        <v>-6.9013950523530765E-2</v>
      </c>
      <c r="K188" s="239">
        <v>51523</v>
      </c>
      <c r="L188" s="235">
        <v>41757</v>
      </c>
      <c r="M188" s="236">
        <f t="shared" si="25"/>
        <v>0.81045358383634492</v>
      </c>
      <c r="N188" s="237">
        <v>28230</v>
      </c>
      <c r="O188" s="235">
        <v>24530</v>
      </c>
      <c r="P188" s="236">
        <f t="shared" si="26"/>
        <v>0.86893375841303577</v>
      </c>
      <c r="Q188" s="236">
        <f t="shared" si="27"/>
        <v>0.82511512575274537</v>
      </c>
      <c r="R188" s="236">
        <f t="shared" si="28"/>
        <v>0.70228291887484717</v>
      </c>
      <c r="S188" s="238">
        <f t="shared" si="29"/>
        <v>-5.8480174576690858E-2</v>
      </c>
    </row>
    <row r="189" spans="1:19" x14ac:dyDescent="0.25">
      <c r="A189" s="206" t="s">
        <v>278</v>
      </c>
      <c r="B189" s="241">
        <v>5138</v>
      </c>
      <c r="C189" s="242">
        <v>4571</v>
      </c>
      <c r="D189" s="243">
        <f t="shared" si="20"/>
        <v>0.88964577656675747</v>
      </c>
      <c r="E189" s="210">
        <v>4346</v>
      </c>
      <c r="F189" s="242">
        <v>3928</v>
      </c>
      <c r="G189" s="243">
        <f t="shared" si="21"/>
        <v>0.90381960423377816</v>
      </c>
      <c r="H189" s="243">
        <f t="shared" si="22"/>
        <v>0.18223653934652551</v>
      </c>
      <c r="I189" s="243">
        <f t="shared" si="23"/>
        <v>0.1636965376782078</v>
      </c>
      <c r="J189" s="244">
        <f t="shared" si="24"/>
        <v>-1.4173827667020689E-2</v>
      </c>
      <c r="K189" s="245">
        <v>32381</v>
      </c>
      <c r="L189" s="242">
        <v>27828</v>
      </c>
      <c r="M189" s="243">
        <f t="shared" si="25"/>
        <v>0.85939285383403852</v>
      </c>
      <c r="N189" s="210">
        <v>28230</v>
      </c>
      <c r="O189" s="242">
        <v>24530</v>
      </c>
      <c r="P189" s="243">
        <f t="shared" si="26"/>
        <v>0.86893375841303577</v>
      </c>
      <c r="Q189" s="243">
        <f t="shared" si="27"/>
        <v>0.14704215373715912</v>
      </c>
      <c r="R189" s="243">
        <f t="shared" si="28"/>
        <v>0.13444761516510395</v>
      </c>
      <c r="S189" s="244">
        <f t="shared" si="29"/>
        <v>-9.5409045789972557E-3</v>
      </c>
    </row>
    <row r="190" spans="1:19" ht="14.25" thickBot="1" x14ac:dyDescent="0.3">
      <c r="A190" s="206" t="s">
        <v>277</v>
      </c>
      <c r="B190" s="241">
        <v>2786</v>
      </c>
      <c r="C190" s="242">
        <v>2044</v>
      </c>
      <c r="D190" s="243">
        <f t="shared" si="20"/>
        <v>0.73366834170854267</v>
      </c>
      <c r="E190" s="210">
        <v>0</v>
      </c>
      <c r="F190" s="242">
        <v>0</v>
      </c>
      <c r="G190" s="243" t="str">
        <f t="shared" si="21"/>
        <v/>
      </c>
      <c r="H190" s="243" t="str">
        <f t="shared" si="22"/>
        <v/>
      </c>
      <c r="I190" s="243" t="str">
        <f t="shared" si="23"/>
        <v/>
      </c>
      <c r="J190" s="244" t="str">
        <f t="shared" si="24"/>
        <v/>
      </c>
      <c r="K190" s="245">
        <v>19142</v>
      </c>
      <c r="L190" s="242">
        <v>13929</v>
      </c>
      <c r="M190" s="243">
        <f t="shared" si="25"/>
        <v>0.72766691045867726</v>
      </c>
      <c r="N190" s="210">
        <v>0</v>
      </c>
      <c r="O190" s="242">
        <v>0</v>
      </c>
      <c r="P190" s="243" t="str">
        <f t="shared" si="26"/>
        <v/>
      </c>
      <c r="Q190" s="243" t="str">
        <f t="shared" si="27"/>
        <v/>
      </c>
      <c r="R190" s="243" t="str">
        <f t="shared" si="28"/>
        <v/>
      </c>
      <c r="S190" s="244" t="str">
        <f t="shared" si="29"/>
        <v/>
      </c>
    </row>
    <row r="191" spans="1:19" ht="15.75" thickTop="1" x14ac:dyDescent="0.25">
      <c r="A191" s="233" t="s">
        <v>189</v>
      </c>
      <c r="B191" s="234">
        <v>7449</v>
      </c>
      <c r="C191" s="235">
        <v>5719</v>
      </c>
      <c r="D191" s="236">
        <f t="shared" si="20"/>
        <v>0.76775406094777821</v>
      </c>
      <c r="E191" s="237">
        <v>7166</v>
      </c>
      <c r="F191" s="235">
        <v>5750</v>
      </c>
      <c r="G191" s="236">
        <f t="shared" si="21"/>
        <v>0.80240022327658389</v>
      </c>
      <c r="H191" s="236">
        <f t="shared" si="22"/>
        <v>3.9492045771699624E-2</v>
      </c>
      <c r="I191" s="236">
        <f t="shared" si="23"/>
        <v>-5.3913043478260869E-3</v>
      </c>
      <c r="J191" s="238">
        <f t="shared" si="24"/>
        <v>-3.4646162328805685E-2</v>
      </c>
      <c r="K191" s="239">
        <v>50789</v>
      </c>
      <c r="L191" s="235">
        <v>34131</v>
      </c>
      <c r="M191" s="236">
        <f t="shared" si="25"/>
        <v>0.67201559392781907</v>
      </c>
      <c r="N191" s="237">
        <v>7166</v>
      </c>
      <c r="O191" s="235">
        <v>5750</v>
      </c>
      <c r="P191" s="236">
        <f t="shared" si="26"/>
        <v>0.80240022327658389</v>
      </c>
      <c r="Q191" s="236">
        <f t="shared" si="27"/>
        <v>6.0874965113033772</v>
      </c>
      <c r="R191" s="236">
        <f t="shared" si="28"/>
        <v>4.9358260869565216</v>
      </c>
      <c r="S191" s="238">
        <f t="shared" si="29"/>
        <v>-0.13038462934876482</v>
      </c>
    </row>
    <row r="192" spans="1:19" ht="14.25" thickBot="1" x14ac:dyDescent="0.3">
      <c r="A192" s="206" t="s">
        <v>107</v>
      </c>
      <c r="B192" s="241">
        <v>7449</v>
      </c>
      <c r="C192" s="242">
        <v>5719</v>
      </c>
      <c r="D192" s="243">
        <f t="shared" si="20"/>
        <v>0.76775406094777821</v>
      </c>
      <c r="E192" s="210">
        <v>7166</v>
      </c>
      <c r="F192" s="242">
        <v>5750</v>
      </c>
      <c r="G192" s="243">
        <f t="shared" si="21"/>
        <v>0.80240022327658389</v>
      </c>
      <c r="H192" s="243">
        <f t="shared" si="22"/>
        <v>3.9492045771699624E-2</v>
      </c>
      <c r="I192" s="243">
        <f t="shared" si="23"/>
        <v>-5.3913043478260869E-3</v>
      </c>
      <c r="J192" s="244">
        <f t="shared" si="24"/>
        <v>-3.4646162328805685E-2</v>
      </c>
      <c r="K192" s="245">
        <v>50789</v>
      </c>
      <c r="L192" s="242">
        <v>34131</v>
      </c>
      <c r="M192" s="243">
        <f t="shared" si="25"/>
        <v>0.67201559392781907</v>
      </c>
      <c r="N192" s="210">
        <v>7166</v>
      </c>
      <c r="O192" s="242">
        <v>5750</v>
      </c>
      <c r="P192" s="243">
        <f t="shared" si="26"/>
        <v>0.80240022327658389</v>
      </c>
      <c r="Q192" s="243">
        <f t="shared" si="27"/>
        <v>6.0874965113033772</v>
      </c>
      <c r="R192" s="243">
        <f t="shared" si="28"/>
        <v>4.9358260869565216</v>
      </c>
      <c r="S192" s="244">
        <f t="shared" si="29"/>
        <v>-0.13038462934876482</v>
      </c>
    </row>
    <row r="193" spans="1:19" ht="15.75" thickTop="1" x14ac:dyDescent="0.25">
      <c r="A193" s="233" t="s">
        <v>190</v>
      </c>
      <c r="B193" s="234">
        <v>7444</v>
      </c>
      <c r="C193" s="235">
        <v>5003</v>
      </c>
      <c r="D193" s="236">
        <f t="shared" si="20"/>
        <v>0.67208490059108006</v>
      </c>
      <c r="E193" s="237">
        <v>7018</v>
      </c>
      <c r="F193" s="235">
        <v>4220</v>
      </c>
      <c r="G193" s="236">
        <f t="shared" si="21"/>
        <v>0.60131091479053866</v>
      </c>
      <c r="H193" s="236">
        <f t="shared" si="22"/>
        <v>6.0701054431461898E-2</v>
      </c>
      <c r="I193" s="236">
        <f t="shared" si="23"/>
        <v>0.18554502369668247</v>
      </c>
      <c r="J193" s="238">
        <f t="shared" si="24"/>
        <v>7.0773985800541395E-2</v>
      </c>
      <c r="K193" s="239">
        <v>48248</v>
      </c>
      <c r="L193" s="235">
        <v>30845</v>
      </c>
      <c r="M193" s="236">
        <f t="shared" si="25"/>
        <v>0.6393011109268778</v>
      </c>
      <c r="N193" s="237">
        <v>44420</v>
      </c>
      <c r="O193" s="235">
        <v>28666</v>
      </c>
      <c r="P193" s="236">
        <f t="shared" si="26"/>
        <v>0.64533993696533098</v>
      </c>
      <c r="Q193" s="236">
        <f t="shared" si="27"/>
        <v>8.6177397568662828E-2</v>
      </c>
      <c r="R193" s="236">
        <f t="shared" si="28"/>
        <v>7.6013395660364136E-2</v>
      </c>
      <c r="S193" s="238">
        <f t="shared" si="29"/>
        <v>-6.0388260384531822E-3</v>
      </c>
    </row>
    <row r="194" spans="1:19" x14ac:dyDescent="0.25">
      <c r="A194" s="206" t="s">
        <v>277</v>
      </c>
      <c r="B194" s="241">
        <v>7444</v>
      </c>
      <c r="C194" s="242">
        <v>5003</v>
      </c>
      <c r="D194" s="243">
        <f t="shared" si="20"/>
        <v>0.67208490059108006</v>
      </c>
      <c r="E194" s="210">
        <v>7018</v>
      </c>
      <c r="F194" s="242">
        <v>4220</v>
      </c>
      <c r="G194" s="243">
        <f t="shared" si="21"/>
        <v>0.60131091479053866</v>
      </c>
      <c r="H194" s="243">
        <f t="shared" si="22"/>
        <v>6.0701054431461898E-2</v>
      </c>
      <c r="I194" s="243">
        <f t="shared" si="23"/>
        <v>0.18554502369668247</v>
      </c>
      <c r="J194" s="244">
        <f t="shared" si="24"/>
        <v>7.0773985800541395E-2</v>
      </c>
      <c r="K194" s="245">
        <v>48098</v>
      </c>
      <c r="L194" s="242">
        <v>30720</v>
      </c>
      <c r="M194" s="243">
        <f t="shared" si="25"/>
        <v>0.63869599567549584</v>
      </c>
      <c r="N194" s="210">
        <v>44150</v>
      </c>
      <c r="O194" s="242">
        <v>28546</v>
      </c>
      <c r="P194" s="243">
        <f t="shared" si="26"/>
        <v>0.6465685164212911</v>
      </c>
      <c r="Q194" s="243">
        <f t="shared" si="27"/>
        <v>8.9422423556058783E-2</v>
      </c>
      <c r="R194" s="243">
        <f t="shared" si="28"/>
        <v>7.6157780424577881E-2</v>
      </c>
      <c r="S194" s="244">
        <f t="shared" si="29"/>
        <v>-7.8725207457952529E-3</v>
      </c>
    </row>
    <row r="195" spans="1:19" ht="14.25" thickBot="1" x14ac:dyDescent="0.3">
      <c r="A195" s="206" t="s">
        <v>107</v>
      </c>
      <c r="B195" s="241">
        <v>0</v>
      </c>
      <c r="C195" s="242">
        <v>0</v>
      </c>
      <c r="D195" s="243" t="str">
        <f t="shared" si="20"/>
        <v/>
      </c>
      <c r="E195" s="210">
        <v>0</v>
      </c>
      <c r="F195" s="242">
        <v>0</v>
      </c>
      <c r="G195" s="243" t="str">
        <f t="shared" si="21"/>
        <v/>
      </c>
      <c r="H195" s="243" t="str">
        <f t="shared" si="22"/>
        <v/>
      </c>
      <c r="I195" s="243" t="str">
        <f t="shared" si="23"/>
        <v/>
      </c>
      <c r="J195" s="244" t="str">
        <f t="shared" si="24"/>
        <v/>
      </c>
      <c r="K195" s="245">
        <v>150</v>
      </c>
      <c r="L195" s="242">
        <v>125</v>
      </c>
      <c r="M195" s="243">
        <f t="shared" si="25"/>
        <v>0.83333333333333337</v>
      </c>
      <c r="N195" s="210">
        <v>270</v>
      </c>
      <c r="O195" s="242">
        <v>120</v>
      </c>
      <c r="P195" s="243">
        <f t="shared" si="26"/>
        <v>0.44444444444444442</v>
      </c>
      <c r="Q195" s="243">
        <f t="shared" si="27"/>
        <v>-0.44444444444444442</v>
      </c>
      <c r="R195" s="243">
        <f t="shared" si="28"/>
        <v>4.1666666666666741E-2</v>
      </c>
      <c r="S195" s="244">
        <f t="shared" si="29"/>
        <v>0.38888888888888895</v>
      </c>
    </row>
    <row r="196" spans="1:19" ht="15.75" thickTop="1" x14ac:dyDescent="0.25">
      <c r="A196" s="233" t="s">
        <v>180</v>
      </c>
      <c r="B196" s="234">
        <v>7250</v>
      </c>
      <c r="C196" s="235">
        <v>5387</v>
      </c>
      <c r="D196" s="236">
        <f t="shared" si="20"/>
        <v>0.74303448275862072</v>
      </c>
      <c r="E196" s="237">
        <v>4808</v>
      </c>
      <c r="F196" s="235">
        <v>3615</v>
      </c>
      <c r="G196" s="236">
        <f t="shared" si="21"/>
        <v>0.75187188019966722</v>
      </c>
      <c r="H196" s="236">
        <f t="shared" si="22"/>
        <v>0.50790349417637271</v>
      </c>
      <c r="I196" s="236">
        <f t="shared" si="23"/>
        <v>0.49017980636237901</v>
      </c>
      <c r="J196" s="238">
        <f t="shared" si="24"/>
        <v>-8.8373974410465017E-3</v>
      </c>
      <c r="K196" s="239">
        <v>37382</v>
      </c>
      <c r="L196" s="235">
        <v>27193</v>
      </c>
      <c r="M196" s="236">
        <f t="shared" si="25"/>
        <v>0.72743566422342298</v>
      </c>
      <c r="N196" s="237">
        <v>33581</v>
      </c>
      <c r="O196" s="235">
        <v>24030</v>
      </c>
      <c r="P196" s="236">
        <f t="shared" si="26"/>
        <v>0.71558321669991964</v>
      </c>
      <c r="Q196" s="236">
        <f t="shared" si="27"/>
        <v>0.11318900568774004</v>
      </c>
      <c r="R196" s="236">
        <f t="shared" si="28"/>
        <v>0.13162713275072835</v>
      </c>
      <c r="S196" s="238">
        <f t="shared" si="29"/>
        <v>1.185244752350334E-2</v>
      </c>
    </row>
    <row r="197" spans="1:19" ht="14.25" thickBot="1" x14ac:dyDescent="0.3">
      <c r="A197" s="206" t="s">
        <v>277</v>
      </c>
      <c r="B197" s="241">
        <v>7250</v>
      </c>
      <c r="C197" s="242">
        <v>5387</v>
      </c>
      <c r="D197" s="243">
        <f t="shared" si="20"/>
        <v>0.74303448275862072</v>
      </c>
      <c r="E197" s="210">
        <v>4808</v>
      </c>
      <c r="F197" s="242">
        <v>3615</v>
      </c>
      <c r="G197" s="243">
        <f t="shared" si="21"/>
        <v>0.75187188019966722</v>
      </c>
      <c r="H197" s="243">
        <f t="shared" si="22"/>
        <v>0.50790349417637271</v>
      </c>
      <c r="I197" s="243">
        <f t="shared" si="23"/>
        <v>0.49017980636237901</v>
      </c>
      <c r="J197" s="244">
        <f t="shared" si="24"/>
        <v>-8.8373974410465017E-3</v>
      </c>
      <c r="K197" s="245">
        <v>37382</v>
      </c>
      <c r="L197" s="242">
        <v>27193</v>
      </c>
      <c r="M197" s="243">
        <f t="shared" si="25"/>
        <v>0.72743566422342298</v>
      </c>
      <c r="N197" s="210">
        <v>33581</v>
      </c>
      <c r="O197" s="242">
        <v>24030</v>
      </c>
      <c r="P197" s="243">
        <f t="shared" si="26"/>
        <v>0.71558321669991964</v>
      </c>
      <c r="Q197" s="243">
        <f t="shared" si="27"/>
        <v>0.11318900568774004</v>
      </c>
      <c r="R197" s="243">
        <f t="shared" si="28"/>
        <v>0.13162713275072835</v>
      </c>
      <c r="S197" s="244">
        <f t="shared" si="29"/>
        <v>1.185244752350334E-2</v>
      </c>
    </row>
    <row r="198" spans="1:19" ht="15.75" thickTop="1" x14ac:dyDescent="0.25">
      <c r="A198" s="233" t="s">
        <v>191</v>
      </c>
      <c r="B198" s="234">
        <v>6237</v>
      </c>
      <c r="C198" s="235">
        <v>4439</v>
      </c>
      <c r="D198" s="236">
        <f t="shared" si="20"/>
        <v>0.71172037838704505</v>
      </c>
      <c r="E198" s="237">
        <v>6861</v>
      </c>
      <c r="F198" s="235">
        <v>5010</v>
      </c>
      <c r="G198" s="236">
        <f t="shared" si="21"/>
        <v>0.73021425448185395</v>
      </c>
      <c r="H198" s="236">
        <f t="shared" si="22"/>
        <v>-9.0948841276781822E-2</v>
      </c>
      <c r="I198" s="236">
        <f t="shared" si="23"/>
        <v>-0.11397205588822357</v>
      </c>
      <c r="J198" s="238">
        <f t="shared" si="24"/>
        <v>-1.8493876094808903E-2</v>
      </c>
      <c r="K198" s="239">
        <v>42961</v>
      </c>
      <c r="L198" s="235">
        <v>30033</v>
      </c>
      <c r="M198" s="236">
        <f t="shared" si="25"/>
        <v>0.69907590605432834</v>
      </c>
      <c r="N198" s="237">
        <v>25623</v>
      </c>
      <c r="O198" s="235">
        <v>17331</v>
      </c>
      <c r="P198" s="236">
        <f t="shared" si="26"/>
        <v>0.67638449830230651</v>
      </c>
      <c r="Q198" s="236">
        <f t="shared" si="27"/>
        <v>0.6766576903563204</v>
      </c>
      <c r="R198" s="236">
        <f t="shared" si="28"/>
        <v>0.73290635277825866</v>
      </c>
      <c r="S198" s="238">
        <f t="shared" si="29"/>
        <v>2.269140775202183E-2</v>
      </c>
    </row>
    <row r="199" spans="1:19" x14ac:dyDescent="0.25">
      <c r="A199" s="206" t="s">
        <v>107</v>
      </c>
      <c r="B199" s="241">
        <v>6237</v>
      </c>
      <c r="C199" s="242">
        <v>4439</v>
      </c>
      <c r="D199" s="243">
        <f t="shared" si="20"/>
        <v>0.71172037838704505</v>
      </c>
      <c r="E199" s="210">
        <v>6653</v>
      </c>
      <c r="F199" s="242">
        <v>4925</v>
      </c>
      <c r="G199" s="243">
        <f t="shared" si="21"/>
        <v>0.74026754847437248</v>
      </c>
      <c r="H199" s="243">
        <f t="shared" si="22"/>
        <v>-6.2528182774688079E-2</v>
      </c>
      <c r="I199" s="243">
        <f t="shared" si="23"/>
        <v>-9.8680203045685255E-2</v>
      </c>
      <c r="J199" s="244">
        <f t="shared" si="24"/>
        <v>-2.8547170087327434E-2</v>
      </c>
      <c r="K199" s="245">
        <v>42363</v>
      </c>
      <c r="L199" s="242">
        <v>29691</v>
      </c>
      <c r="M199" s="243">
        <f t="shared" si="25"/>
        <v>0.70087104312725723</v>
      </c>
      <c r="N199" s="210">
        <v>21839</v>
      </c>
      <c r="O199" s="242">
        <v>15235</v>
      </c>
      <c r="P199" s="243">
        <f t="shared" si="26"/>
        <v>0.6976052017033747</v>
      </c>
      <c r="Q199" s="243">
        <f t="shared" si="27"/>
        <v>0.93978662026649573</v>
      </c>
      <c r="R199" s="243">
        <f t="shared" si="28"/>
        <v>0.94886773875943553</v>
      </c>
      <c r="S199" s="244">
        <f t="shared" si="29"/>
        <v>3.2658414238825317E-3</v>
      </c>
    </row>
    <row r="200" spans="1:19" x14ac:dyDescent="0.25">
      <c r="A200" s="206" t="s">
        <v>277</v>
      </c>
      <c r="B200" s="241">
        <v>0</v>
      </c>
      <c r="C200" s="242">
        <v>0</v>
      </c>
      <c r="D200" s="243" t="str">
        <f t="shared" si="20"/>
        <v/>
      </c>
      <c r="E200" s="210">
        <v>208</v>
      </c>
      <c r="F200" s="242">
        <v>85</v>
      </c>
      <c r="G200" s="243">
        <f t="shared" si="21"/>
        <v>0.40865384615384615</v>
      </c>
      <c r="H200" s="243">
        <f t="shared" si="22"/>
        <v>-1</v>
      </c>
      <c r="I200" s="243">
        <f t="shared" si="23"/>
        <v>-1</v>
      </c>
      <c r="J200" s="244" t="str">
        <f t="shared" si="24"/>
        <v/>
      </c>
      <c r="K200" s="245">
        <v>598</v>
      </c>
      <c r="L200" s="242">
        <v>342</v>
      </c>
      <c r="M200" s="243">
        <f t="shared" si="25"/>
        <v>0.57190635451505012</v>
      </c>
      <c r="N200" s="210">
        <v>3610</v>
      </c>
      <c r="O200" s="242">
        <v>1923</v>
      </c>
      <c r="P200" s="243">
        <f t="shared" si="26"/>
        <v>0.53268698060941833</v>
      </c>
      <c r="Q200" s="243">
        <f t="shared" si="27"/>
        <v>-0.83434903047091413</v>
      </c>
      <c r="R200" s="243">
        <f t="shared" si="28"/>
        <v>-0.82215288611544457</v>
      </c>
      <c r="S200" s="244">
        <f t="shared" si="29"/>
        <v>3.9219373905631794E-2</v>
      </c>
    </row>
    <row r="201" spans="1:19" ht="14.25" thickBot="1" x14ac:dyDescent="0.3">
      <c r="A201" s="206" t="s">
        <v>126</v>
      </c>
      <c r="B201" s="241">
        <v>0</v>
      </c>
      <c r="C201" s="242">
        <v>0</v>
      </c>
      <c r="D201" s="243" t="str">
        <f t="shared" ref="D201:D264" si="30">IFERROR(C201/B201,"")</f>
        <v/>
      </c>
      <c r="E201" s="210">
        <v>0</v>
      </c>
      <c r="F201" s="242">
        <v>0</v>
      </c>
      <c r="G201" s="243" t="str">
        <f t="shared" ref="G201:G264" si="31">IFERROR(F201/E201,"")</f>
        <v/>
      </c>
      <c r="H201" s="243" t="str">
        <f t="shared" ref="H201:H264" si="32">IFERROR(B201/E201-1,"")</f>
        <v/>
      </c>
      <c r="I201" s="243" t="str">
        <f t="shared" ref="I201:I264" si="33">IFERROR(C201/F201-1,"")</f>
        <v/>
      </c>
      <c r="J201" s="244" t="str">
        <f t="shared" ref="J201:J264" si="34">IFERROR(D201-G201,"")</f>
        <v/>
      </c>
      <c r="K201" s="245">
        <v>0</v>
      </c>
      <c r="L201" s="242">
        <v>0</v>
      </c>
      <c r="M201" s="243" t="str">
        <f t="shared" ref="M201:M264" si="35">IFERROR(L201/K201,"")</f>
        <v/>
      </c>
      <c r="N201" s="210">
        <v>174</v>
      </c>
      <c r="O201" s="242">
        <v>173</v>
      </c>
      <c r="P201" s="243">
        <f t="shared" ref="P201:P264" si="36">IFERROR(O201/N201,"")</f>
        <v>0.99425287356321834</v>
      </c>
      <c r="Q201" s="243">
        <f t="shared" ref="Q201:Q264" si="37">IFERROR(K201/N201-1,"")</f>
        <v>-1</v>
      </c>
      <c r="R201" s="243">
        <f t="shared" ref="R201:R264" si="38">IFERROR(L201/O201-1,"")</f>
        <v>-1</v>
      </c>
      <c r="S201" s="244" t="str">
        <f t="shared" ref="S201:S264" si="39">IFERROR(M201-P201,"")</f>
        <v/>
      </c>
    </row>
    <row r="202" spans="1:19" ht="15.75" thickTop="1" x14ac:dyDescent="0.25">
      <c r="A202" s="233" t="s">
        <v>181</v>
      </c>
      <c r="B202" s="234">
        <v>6194</v>
      </c>
      <c r="C202" s="235">
        <v>5759</v>
      </c>
      <c r="D202" s="236">
        <f t="shared" si="30"/>
        <v>0.9297707458831127</v>
      </c>
      <c r="E202" s="237">
        <v>4370</v>
      </c>
      <c r="F202" s="235">
        <v>3969</v>
      </c>
      <c r="G202" s="236">
        <f t="shared" si="31"/>
        <v>0.90823798627002283</v>
      </c>
      <c r="H202" s="236">
        <f t="shared" si="32"/>
        <v>0.41739130434782612</v>
      </c>
      <c r="I202" s="236">
        <f t="shared" si="33"/>
        <v>0.4509952128999748</v>
      </c>
      <c r="J202" s="238">
        <f t="shared" si="34"/>
        <v>2.1532759613089869E-2</v>
      </c>
      <c r="K202" s="239">
        <v>44136</v>
      </c>
      <c r="L202" s="235">
        <v>37193</v>
      </c>
      <c r="M202" s="236">
        <f t="shared" si="35"/>
        <v>0.84269077397136127</v>
      </c>
      <c r="N202" s="237">
        <v>31776</v>
      </c>
      <c r="O202" s="235">
        <v>27261</v>
      </c>
      <c r="P202" s="236">
        <f t="shared" si="36"/>
        <v>0.85791163141993954</v>
      </c>
      <c r="Q202" s="236">
        <f t="shared" si="37"/>
        <v>0.38897280966767367</v>
      </c>
      <c r="R202" s="236">
        <f t="shared" si="38"/>
        <v>0.36432999523128284</v>
      </c>
      <c r="S202" s="238">
        <f t="shared" si="39"/>
        <v>-1.5220857448578262E-2</v>
      </c>
    </row>
    <row r="203" spans="1:19" x14ac:dyDescent="0.25">
      <c r="A203" s="206" t="s">
        <v>107</v>
      </c>
      <c r="B203" s="241">
        <v>6194</v>
      </c>
      <c r="C203" s="242">
        <v>5759</v>
      </c>
      <c r="D203" s="243">
        <f t="shared" si="30"/>
        <v>0.9297707458831127</v>
      </c>
      <c r="E203" s="210">
        <v>0</v>
      </c>
      <c r="F203" s="242">
        <v>0</v>
      </c>
      <c r="G203" s="243" t="str">
        <f t="shared" si="31"/>
        <v/>
      </c>
      <c r="H203" s="243" t="str">
        <f t="shared" si="32"/>
        <v/>
      </c>
      <c r="I203" s="243" t="str">
        <f t="shared" si="33"/>
        <v/>
      </c>
      <c r="J203" s="244" t="str">
        <f t="shared" si="34"/>
        <v/>
      </c>
      <c r="K203" s="245">
        <v>42136</v>
      </c>
      <c r="L203" s="242">
        <v>35468</v>
      </c>
      <c r="M203" s="243">
        <f t="shared" si="35"/>
        <v>0.84175052211885326</v>
      </c>
      <c r="N203" s="210">
        <v>0</v>
      </c>
      <c r="O203" s="242">
        <v>0</v>
      </c>
      <c r="P203" s="243" t="str">
        <f t="shared" si="36"/>
        <v/>
      </c>
      <c r="Q203" s="243" t="str">
        <f t="shared" si="37"/>
        <v/>
      </c>
      <c r="R203" s="243" t="str">
        <f t="shared" si="38"/>
        <v/>
      </c>
      <c r="S203" s="244" t="str">
        <f t="shared" si="39"/>
        <v/>
      </c>
    </row>
    <row r="204" spans="1:19" ht="14.25" thickBot="1" x14ac:dyDescent="0.3">
      <c r="A204" s="206" t="s">
        <v>278</v>
      </c>
      <c r="B204" s="241">
        <v>0</v>
      </c>
      <c r="C204" s="242">
        <v>0</v>
      </c>
      <c r="D204" s="243" t="str">
        <f t="shared" si="30"/>
        <v/>
      </c>
      <c r="E204" s="210">
        <v>4370</v>
      </c>
      <c r="F204" s="242">
        <v>3969</v>
      </c>
      <c r="G204" s="243">
        <f t="shared" si="31"/>
        <v>0.90823798627002283</v>
      </c>
      <c r="H204" s="243">
        <f t="shared" si="32"/>
        <v>-1</v>
      </c>
      <c r="I204" s="243">
        <f t="shared" si="33"/>
        <v>-1</v>
      </c>
      <c r="J204" s="244" t="str">
        <f t="shared" si="34"/>
        <v/>
      </c>
      <c r="K204" s="245">
        <v>2000</v>
      </c>
      <c r="L204" s="242">
        <v>1725</v>
      </c>
      <c r="M204" s="243">
        <f t="shared" si="35"/>
        <v>0.86250000000000004</v>
      </c>
      <c r="N204" s="210">
        <v>31776</v>
      </c>
      <c r="O204" s="242">
        <v>27261</v>
      </c>
      <c r="P204" s="243">
        <f t="shared" si="36"/>
        <v>0.85791163141993954</v>
      </c>
      <c r="Q204" s="243">
        <f t="shared" si="37"/>
        <v>-0.93705941591137965</v>
      </c>
      <c r="R204" s="243">
        <f t="shared" si="38"/>
        <v>-0.93672279080004406</v>
      </c>
      <c r="S204" s="244">
        <f t="shared" si="39"/>
        <v>4.588368580060509E-3</v>
      </c>
    </row>
    <row r="205" spans="1:19" ht="15.75" thickTop="1" x14ac:dyDescent="0.25">
      <c r="A205" s="233" t="s">
        <v>182</v>
      </c>
      <c r="B205" s="234">
        <v>5442</v>
      </c>
      <c r="C205" s="235">
        <v>3915</v>
      </c>
      <c r="D205" s="236">
        <f t="shared" si="30"/>
        <v>0.71940463065049609</v>
      </c>
      <c r="E205" s="237">
        <v>3703</v>
      </c>
      <c r="F205" s="235">
        <v>2678</v>
      </c>
      <c r="G205" s="236">
        <f t="shared" si="31"/>
        <v>0.72319740750742645</v>
      </c>
      <c r="H205" s="236">
        <f t="shared" si="32"/>
        <v>0.46961922765325403</v>
      </c>
      <c r="I205" s="236">
        <f t="shared" si="33"/>
        <v>0.46191187453323379</v>
      </c>
      <c r="J205" s="238">
        <f t="shared" si="34"/>
        <v>-3.7927768569303577E-3</v>
      </c>
      <c r="K205" s="239">
        <v>27732</v>
      </c>
      <c r="L205" s="235">
        <v>19905</v>
      </c>
      <c r="M205" s="236">
        <f t="shared" si="35"/>
        <v>0.71776287321505838</v>
      </c>
      <c r="N205" s="237">
        <v>26015</v>
      </c>
      <c r="O205" s="235">
        <v>18149</v>
      </c>
      <c r="P205" s="236">
        <f t="shared" si="36"/>
        <v>0.69763597924274456</v>
      </c>
      <c r="Q205" s="236">
        <f t="shared" si="37"/>
        <v>6.6000384393618994E-2</v>
      </c>
      <c r="R205" s="236">
        <f t="shared" si="38"/>
        <v>9.6754642129042834E-2</v>
      </c>
      <c r="S205" s="238">
        <f t="shared" si="39"/>
        <v>2.012689397231382E-2</v>
      </c>
    </row>
    <row r="206" spans="1:19" x14ac:dyDescent="0.25">
      <c r="A206" s="206" t="s">
        <v>277</v>
      </c>
      <c r="B206" s="241">
        <v>5442</v>
      </c>
      <c r="C206" s="242">
        <v>3915</v>
      </c>
      <c r="D206" s="243">
        <f t="shared" si="30"/>
        <v>0.71940463065049609</v>
      </c>
      <c r="E206" s="210">
        <v>1856</v>
      </c>
      <c r="F206" s="242">
        <v>1399</v>
      </c>
      <c r="G206" s="243">
        <f t="shared" si="31"/>
        <v>0.7537715517241379</v>
      </c>
      <c r="H206" s="243">
        <f t="shared" si="32"/>
        <v>1.9321120689655173</v>
      </c>
      <c r="I206" s="243">
        <f t="shared" si="33"/>
        <v>1.7984274481772693</v>
      </c>
      <c r="J206" s="244">
        <f t="shared" si="34"/>
        <v>-3.436692107364181E-2</v>
      </c>
      <c r="K206" s="245">
        <v>22498</v>
      </c>
      <c r="L206" s="242">
        <v>16023</v>
      </c>
      <c r="M206" s="243">
        <f t="shared" si="35"/>
        <v>0.71219663970130676</v>
      </c>
      <c r="N206" s="210">
        <v>12949</v>
      </c>
      <c r="O206" s="242">
        <v>9238</v>
      </c>
      <c r="P206" s="243">
        <f t="shared" si="36"/>
        <v>0.71341416325584983</v>
      </c>
      <c r="Q206" s="243">
        <f t="shared" si="37"/>
        <v>0.73743146188894904</v>
      </c>
      <c r="R206" s="243">
        <f t="shared" si="38"/>
        <v>0.73446633470448153</v>
      </c>
      <c r="S206" s="244">
        <f t="shared" si="39"/>
        <v>-1.2175235545430763E-3</v>
      </c>
    </row>
    <row r="207" spans="1:19" ht="14.25" thickBot="1" x14ac:dyDescent="0.3">
      <c r="A207" s="206" t="s">
        <v>282</v>
      </c>
      <c r="B207" s="241">
        <v>0</v>
      </c>
      <c r="C207" s="242">
        <v>0</v>
      </c>
      <c r="D207" s="243" t="str">
        <f t="shared" si="30"/>
        <v/>
      </c>
      <c r="E207" s="210">
        <v>1847</v>
      </c>
      <c r="F207" s="242">
        <v>1279</v>
      </c>
      <c r="G207" s="243">
        <f t="shared" si="31"/>
        <v>0.69247428262046562</v>
      </c>
      <c r="H207" s="243">
        <f t="shared" si="32"/>
        <v>-1</v>
      </c>
      <c r="I207" s="243">
        <f t="shared" si="33"/>
        <v>-1</v>
      </c>
      <c r="J207" s="244" t="str">
        <f t="shared" si="34"/>
        <v/>
      </c>
      <c r="K207" s="245">
        <v>5234</v>
      </c>
      <c r="L207" s="242">
        <v>3882</v>
      </c>
      <c r="M207" s="243">
        <f t="shared" si="35"/>
        <v>0.74168895682078717</v>
      </c>
      <c r="N207" s="210">
        <v>13066</v>
      </c>
      <c r="O207" s="242">
        <v>8911</v>
      </c>
      <c r="P207" s="243">
        <f t="shared" si="36"/>
        <v>0.68199908158579514</v>
      </c>
      <c r="Q207" s="243">
        <f t="shared" si="37"/>
        <v>-0.59941833767028929</v>
      </c>
      <c r="R207" s="243">
        <f t="shared" si="38"/>
        <v>-0.56435865783862638</v>
      </c>
      <c r="S207" s="244">
        <f t="shared" si="39"/>
        <v>5.9689875234992029E-2</v>
      </c>
    </row>
    <row r="208" spans="1:19" ht="15.75" thickTop="1" x14ac:dyDescent="0.25">
      <c r="A208" s="233" t="s">
        <v>192</v>
      </c>
      <c r="B208" s="234">
        <v>5200</v>
      </c>
      <c r="C208" s="235">
        <v>3886</v>
      </c>
      <c r="D208" s="236">
        <f t="shared" si="30"/>
        <v>0.74730769230769234</v>
      </c>
      <c r="E208" s="237">
        <v>0</v>
      </c>
      <c r="F208" s="235">
        <v>0</v>
      </c>
      <c r="G208" s="236" t="str">
        <f t="shared" si="31"/>
        <v/>
      </c>
      <c r="H208" s="236" t="str">
        <f t="shared" si="32"/>
        <v/>
      </c>
      <c r="I208" s="236" t="str">
        <f t="shared" si="33"/>
        <v/>
      </c>
      <c r="J208" s="238" t="str">
        <f t="shared" si="34"/>
        <v/>
      </c>
      <c r="K208" s="239">
        <v>40412</v>
      </c>
      <c r="L208" s="235">
        <v>28426</v>
      </c>
      <c r="M208" s="236">
        <f t="shared" si="35"/>
        <v>0.70340492922894193</v>
      </c>
      <c r="N208" s="237">
        <v>0</v>
      </c>
      <c r="O208" s="235">
        <v>0</v>
      </c>
      <c r="P208" s="236" t="str">
        <f t="shared" si="36"/>
        <v/>
      </c>
      <c r="Q208" s="236" t="str">
        <f t="shared" si="37"/>
        <v/>
      </c>
      <c r="R208" s="236" t="str">
        <f t="shared" si="38"/>
        <v/>
      </c>
      <c r="S208" s="238" t="str">
        <f t="shared" si="39"/>
        <v/>
      </c>
    </row>
    <row r="209" spans="1:19" ht="14.25" thickBot="1" x14ac:dyDescent="0.3">
      <c r="A209" s="206" t="s">
        <v>121</v>
      </c>
      <c r="B209" s="241">
        <v>5200</v>
      </c>
      <c r="C209" s="242">
        <v>3886</v>
      </c>
      <c r="D209" s="243">
        <f t="shared" si="30"/>
        <v>0.74730769230769234</v>
      </c>
      <c r="E209" s="210">
        <v>0</v>
      </c>
      <c r="F209" s="242">
        <v>0</v>
      </c>
      <c r="G209" s="243" t="str">
        <f t="shared" si="31"/>
        <v/>
      </c>
      <c r="H209" s="243" t="str">
        <f t="shared" si="32"/>
        <v/>
      </c>
      <c r="I209" s="243" t="str">
        <f t="shared" si="33"/>
        <v/>
      </c>
      <c r="J209" s="244" t="str">
        <f t="shared" si="34"/>
        <v/>
      </c>
      <c r="K209" s="245">
        <v>40412</v>
      </c>
      <c r="L209" s="242">
        <v>28426</v>
      </c>
      <c r="M209" s="243">
        <f t="shared" si="35"/>
        <v>0.70340492922894193</v>
      </c>
      <c r="N209" s="210">
        <v>0</v>
      </c>
      <c r="O209" s="242">
        <v>0</v>
      </c>
      <c r="P209" s="243" t="str">
        <f t="shared" si="36"/>
        <v/>
      </c>
      <c r="Q209" s="243" t="str">
        <f t="shared" si="37"/>
        <v/>
      </c>
      <c r="R209" s="243" t="str">
        <f t="shared" si="38"/>
        <v/>
      </c>
      <c r="S209" s="244" t="str">
        <f t="shared" si="39"/>
        <v/>
      </c>
    </row>
    <row r="210" spans="1:19" ht="15.75" thickTop="1" x14ac:dyDescent="0.25">
      <c r="A210" s="233" t="s">
        <v>193</v>
      </c>
      <c r="B210" s="234">
        <v>5182</v>
      </c>
      <c r="C210" s="235">
        <v>3189</v>
      </c>
      <c r="D210" s="236">
        <f t="shared" si="30"/>
        <v>0.61539945966808185</v>
      </c>
      <c r="E210" s="237">
        <v>2910</v>
      </c>
      <c r="F210" s="235">
        <v>1884</v>
      </c>
      <c r="G210" s="236">
        <f t="shared" si="31"/>
        <v>0.64742268041237117</v>
      </c>
      <c r="H210" s="236">
        <f t="shared" si="32"/>
        <v>0.78075601374570436</v>
      </c>
      <c r="I210" s="236">
        <f t="shared" si="33"/>
        <v>0.6926751592356688</v>
      </c>
      <c r="J210" s="238">
        <f t="shared" si="34"/>
        <v>-3.2023220744289316E-2</v>
      </c>
      <c r="K210" s="239">
        <v>32619</v>
      </c>
      <c r="L210" s="235">
        <v>19252</v>
      </c>
      <c r="M210" s="236">
        <f t="shared" si="35"/>
        <v>0.59020816088782613</v>
      </c>
      <c r="N210" s="237">
        <v>20338</v>
      </c>
      <c r="O210" s="235">
        <v>12020</v>
      </c>
      <c r="P210" s="236">
        <f t="shared" si="36"/>
        <v>0.59101189890844719</v>
      </c>
      <c r="Q210" s="236">
        <f t="shared" si="37"/>
        <v>0.60384501917592681</v>
      </c>
      <c r="R210" s="236">
        <f t="shared" si="38"/>
        <v>0.6016638935108154</v>
      </c>
      <c r="S210" s="238">
        <f t="shared" si="39"/>
        <v>-8.037380206210587E-4</v>
      </c>
    </row>
    <row r="211" spans="1:19" ht="14.25" thickBot="1" x14ac:dyDescent="0.3">
      <c r="A211" s="206" t="s">
        <v>277</v>
      </c>
      <c r="B211" s="241">
        <v>5182</v>
      </c>
      <c r="C211" s="242">
        <v>3189</v>
      </c>
      <c r="D211" s="243">
        <f t="shared" si="30"/>
        <v>0.61539945966808185</v>
      </c>
      <c r="E211" s="210">
        <v>2910</v>
      </c>
      <c r="F211" s="242">
        <v>1884</v>
      </c>
      <c r="G211" s="243">
        <f t="shared" si="31"/>
        <v>0.64742268041237117</v>
      </c>
      <c r="H211" s="243">
        <f t="shared" si="32"/>
        <v>0.78075601374570436</v>
      </c>
      <c r="I211" s="243">
        <f t="shared" si="33"/>
        <v>0.6926751592356688</v>
      </c>
      <c r="J211" s="244">
        <f t="shared" si="34"/>
        <v>-3.2023220744289316E-2</v>
      </c>
      <c r="K211" s="245">
        <v>32619</v>
      </c>
      <c r="L211" s="242">
        <v>19252</v>
      </c>
      <c r="M211" s="243">
        <f t="shared" si="35"/>
        <v>0.59020816088782613</v>
      </c>
      <c r="N211" s="210">
        <v>20338</v>
      </c>
      <c r="O211" s="242">
        <v>12020</v>
      </c>
      <c r="P211" s="243">
        <f t="shared" si="36"/>
        <v>0.59101189890844719</v>
      </c>
      <c r="Q211" s="243">
        <f t="shared" si="37"/>
        <v>0.60384501917592681</v>
      </c>
      <c r="R211" s="243">
        <f t="shared" si="38"/>
        <v>0.6016638935108154</v>
      </c>
      <c r="S211" s="244">
        <f t="shared" si="39"/>
        <v>-8.037380206210587E-4</v>
      </c>
    </row>
    <row r="212" spans="1:19" ht="15.75" thickTop="1" x14ac:dyDescent="0.25">
      <c r="A212" s="233" t="s">
        <v>317</v>
      </c>
      <c r="B212" s="234">
        <v>5125</v>
      </c>
      <c r="C212" s="235">
        <v>3513</v>
      </c>
      <c r="D212" s="236">
        <f t="shared" si="30"/>
        <v>0.6854634146341464</v>
      </c>
      <c r="E212" s="237">
        <v>1988</v>
      </c>
      <c r="F212" s="235">
        <v>1566</v>
      </c>
      <c r="G212" s="236">
        <f t="shared" si="31"/>
        <v>0.78772635814889336</v>
      </c>
      <c r="H212" s="236">
        <f t="shared" si="32"/>
        <v>1.5779678068410461</v>
      </c>
      <c r="I212" s="236">
        <f t="shared" si="33"/>
        <v>1.2432950191570882</v>
      </c>
      <c r="J212" s="238">
        <f t="shared" si="34"/>
        <v>-0.10226294351474696</v>
      </c>
      <c r="K212" s="239">
        <v>34653</v>
      </c>
      <c r="L212" s="235">
        <v>23688</v>
      </c>
      <c r="M212" s="236">
        <f t="shared" si="35"/>
        <v>0.68357717946498142</v>
      </c>
      <c r="N212" s="237">
        <v>17262</v>
      </c>
      <c r="O212" s="235">
        <v>12121</v>
      </c>
      <c r="P212" s="236">
        <f t="shared" si="36"/>
        <v>0.70217819487892486</v>
      </c>
      <c r="Q212" s="236">
        <f t="shared" si="37"/>
        <v>1.0074730622175876</v>
      </c>
      <c r="R212" s="236">
        <f t="shared" si="38"/>
        <v>0.95429420014850264</v>
      </c>
      <c r="S212" s="238">
        <f t="shared" si="39"/>
        <v>-1.8601015413943434E-2</v>
      </c>
    </row>
    <row r="213" spans="1:19" ht="14.25" thickBot="1" x14ac:dyDescent="0.3">
      <c r="A213" s="206" t="s">
        <v>277</v>
      </c>
      <c r="B213" s="241">
        <v>5125</v>
      </c>
      <c r="C213" s="242">
        <v>3513</v>
      </c>
      <c r="D213" s="243">
        <f t="shared" si="30"/>
        <v>0.6854634146341464</v>
      </c>
      <c r="E213" s="210">
        <v>1988</v>
      </c>
      <c r="F213" s="242">
        <v>1566</v>
      </c>
      <c r="G213" s="243">
        <f t="shared" si="31"/>
        <v>0.78772635814889336</v>
      </c>
      <c r="H213" s="243">
        <f t="shared" si="32"/>
        <v>1.5779678068410461</v>
      </c>
      <c r="I213" s="243">
        <f t="shared" si="33"/>
        <v>1.2432950191570882</v>
      </c>
      <c r="J213" s="244">
        <f t="shared" si="34"/>
        <v>-0.10226294351474696</v>
      </c>
      <c r="K213" s="245">
        <v>34653</v>
      </c>
      <c r="L213" s="242">
        <v>23688</v>
      </c>
      <c r="M213" s="243">
        <f t="shared" si="35"/>
        <v>0.68357717946498142</v>
      </c>
      <c r="N213" s="210">
        <v>17262</v>
      </c>
      <c r="O213" s="242">
        <v>12121</v>
      </c>
      <c r="P213" s="243">
        <f t="shared" si="36"/>
        <v>0.70217819487892486</v>
      </c>
      <c r="Q213" s="243">
        <f t="shared" si="37"/>
        <v>1.0074730622175876</v>
      </c>
      <c r="R213" s="243">
        <f t="shared" si="38"/>
        <v>0.95429420014850264</v>
      </c>
      <c r="S213" s="244">
        <f t="shared" si="39"/>
        <v>-1.8601015413943434E-2</v>
      </c>
    </row>
    <row r="214" spans="1:19" ht="15.75" thickTop="1" x14ac:dyDescent="0.25">
      <c r="A214" s="233" t="s">
        <v>318</v>
      </c>
      <c r="B214" s="234">
        <v>5112</v>
      </c>
      <c r="C214" s="235">
        <v>4388</v>
      </c>
      <c r="D214" s="236">
        <f t="shared" si="30"/>
        <v>0.85837245696400621</v>
      </c>
      <c r="E214" s="237">
        <v>5112</v>
      </c>
      <c r="F214" s="235">
        <v>4025</v>
      </c>
      <c r="G214" s="236">
        <f t="shared" si="31"/>
        <v>0.78736306729264471</v>
      </c>
      <c r="H214" s="236">
        <f t="shared" si="32"/>
        <v>0</v>
      </c>
      <c r="I214" s="236">
        <f t="shared" si="33"/>
        <v>9.018633540372667E-2</v>
      </c>
      <c r="J214" s="238">
        <f t="shared" si="34"/>
        <v>7.10093896713615E-2</v>
      </c>
      <c r="K214" s="239">
        <v>34254</v>
      </c>
      <c r="L214" s="235">
        <v>28243</v>
      </c>
      <c r="M214" s="236">
        <f t="shared" si="35"/>
        <v>0.82451684474805864</v>
      </c>
      <c r="N214" s="237">
        <v>33228</v>
      </c>
      <c r="O214" s="235">
        <v>25780</v>
      </c>
      <c r="P214" s="236">
        <f t="shared" si="36"/>
        <v>0.77585169134464904</v>
      </c>
      <c r="Q214" s="236">
        <f t="shared" si="37"/>
        <v>3.0877573131094183E-2</v>
      </c>
      <c r="R214" s="236">
        <f t="shared" si="38"/>
        <v>9.5539177657098628E-2</v>
      </c>
      <c r="S214" s="238">
        <f t="shared" si="39"/>
        <v>4.86651534034096E-2</v>
      </c>
    </row>
    <row r="215" spans="1:19" x14ac:dyDescent="0.25">
      <c r="A215" s="206" t="s">
        <v>108</v>
      </c>
      <c r="B215" s="241">
        <v>5112</v>
      </c>
      <c r="C215" s="242">
        <v>4388</v>
      </c>
      <c r="D215" s="243">
        <f t="shared" si="30"/>
        <v>0.85837245696400621</v>
      </c>
      <c r="E215" s="210">
        <v>5112</v>
      </c>
      <c r="F215" s="242">
        <v>4025</v>
      </c>
      <c r="G215" s="243">
        <f t="shared" si="31"/>
        <v>0.78736306729264471</v>
      </c>
      <c r="H215" s="243">
        <f t="shared" si="32"/>
        <v>0</v>
      </c>
      <c r="I215" s="243">
        <f t="shared" si="33"/>
        <v>9.018633540372667E-2</v>
      </c>
      <c r="J215" s="244">
        <f t="shared" si="34"/>
        <v>7.10093896713615E-2</v>
      </c>
      <c r="K215" s="245">
        <v>34080</v>
      </c>
      <c r="L215" s="242">
        <v>28075</v>
      </c>
      <c r="M215" s="243">
        <f t="shared" si="35"/>
        <v>0.8237969483568075</v>
      </c>
      <c r="N215" s="210">
        <v>33228</v>
      </c>
      <c r="O215" s="242">
        <v>25780</v>
      </c>
      <c r="P215" s="243">
        <f t="shared" si="36"/>
        <v>0.77585169134464904</v>
      </c>
      <c r="Q215" s="243">
        <f t="shared" si="37"/>
        <v>2.564102564102555E-2</v>
      </c>
      <c r="R215" s="243">
        <f t="shared" si="38"/>
        <v>8.9022498060512101E-2</v>
      </c>
      <c r="S215" s="244">
        <f t="shared" si="39"/>
        <v>4.794525701215846E-2</v>
      </c>
    </row>
    <row r="216" spans="1:19" ht="14.25" thickBot="1" x14ac:dyDescent="0.3">
      <c r="A216" s="206" t="s">
        <v>126</v>
      </c>
      <c r="B216" s="241">
        <v>0</v>
      </c>
      <c r="C216" s="242">
        <v>0</v>
      </c>
      <c r="D216" s="243" t="str">
        <f t="shared" si="30"/>
        <v/>
      </c>
      <c r="E216" s="210">
        <v>0</v>
      </c>
      <c r="F216" s="242">
        <v>0</v>
      </c>
      <c r="G216" s="243" t="str">
        <f t="shared" si="31"/>
        <v/>
      </c>
      <c r="H216" s="243" t="str">
        <f t="shared" si="32"/>
        <v/>
      </c>
      <c r="I216" s="243" t="str">
        <f t="shared" si="33"/>
        <v/>
      </c>
      <c r="J216" s="244" t="str">
        <f t="shared" si="34"/>
        <v/>
      </c>
      <c r="K216" s="245">
        <v>174</v>
      </c>
      <c r="L216" s="242">
        <v>168</v>
      </c>
      <c r="M216" s="243">
        <f t="shared" si="35"/>
        <v>0.96551724137931039</v>
      </c>
      <c r="N216" s="210">
        <v>0</v>
      </c>
      <c r="O216" s="242">
        <v>0</v>
      </c>
      <c r="P216" s="243" t="str">
        <f t="shared" si="36"/>
        <v/>
      </c>
      <c r="Q216" s="243" t="str">
        <f t="shared" si="37"/>
        <v/>
      </c>
      <c r="R216" s="243" t="str">
        <f t="shared" si="38"/>
        <v/>
      </c>
      <c r="S216" s="244" t="str">
        <f t="shared" si="39"/>
        <v/>
      </c>
    </row>
    <row r="217" spans="1:19" ht="15.75" thickTop="1" x14ac:dyDescent="0.25">
      <c r="A217" s="233" t="s">
        <v>319</v>
      </c>
      <c r="B217" s="234">
        <v>4720</v>
      </c>
      <c r="C217" s="235">
        <v>3971</v>
      </c>
      <c r="D217" s="236">
        <f t="shared" si="30"/>
        <v>0.84131355932203389</v>
      </c>
      <c r="E217" s="237">
        <v>3642</v>
      </c>
      <c r="F217" s="235">
        <v>3017</v>
      </c>
      <c r="G217" s="236">
        <f t="shared" si="31"/>
        <v>0.828390993959363</v>
      </c>
      <c r="H217" s="236">
        <f t="shared" si="32"/>
        <v>0.29599121361889069</v>
      </c>
      <c r="I217" s="236">
        <f t="shared" si="33"/>
        <v>0.31620815379516065</v>
      </c>
      <c r="J217" s="238">
        <f t="shared" si="34"/>
        <v>1.292256536267089E-2</v>
      </c>
      <c r="K217" s="239">
        <v>28868</v>
      </c>
      <c r="L217" s="235">
        <v>23100</v>
      </c>
      <c r="M217" s="236">
        <f t="shared" si="35"/>
        <v>0.80019398642095052</v>
      </c>
      <c r="N217" s="237">
        <v>22366</v>
      </c>
      <c r="O217" s="235">
        <v>16854</v>
      </c>
      <c r="P217" s="236">
        <f t="shared" si="36"/>
        <v>0.75355450236966826</v>
      </c>
      <c r="Q217" s="236">
        <f t="shared" si="37"/>
        <v>0.29070911204506844</v>
      </c>
      <c r="R217" s="236">
        <f t="shared" si="38"/>
        <v>0.37059451762192941</v>
      </c>
      <c r="S217" s="238">
        <f t="shared" si="39"/>
        <v>4.6639484051282265E-2</v>
      </c>
    </row>
    <row r="218" spans="1:19" ht="14.25" thickBot="1" x14ac:dyDescent="0.3">
      <c r="A218" s="206" t="s">
        <v>277</v>
      </c>
      <c r="B218" s="241">
        <v>4720</v>
      </c>
      <c r="C218" s="242">
        <v>3971</v>
      </c>
      <c r="D218" s="243">
        <f t="shared" si="30"/>
        <v>0.84131355932203389</v>
      </c>
      <c r="E218" s="210">
        <v>3642</v>
      </c>
      <c r="F218" s="242">
        <v>3017</v>
      </c>
      <c r="G218" s="243">
        <f t="shared" si="31"/>
        <v>0.828390993959363</v>
      </c>
      <c r="H218" s="243">
        <f t="shared" si="32"/>
        <v>0.29599121361889069</v>
      </c>
      <c r="I218" s="243">
        <f t="shared" si="33"/>
        <v>0.31620815379516065</v>
      </c>
      <c r="J218" s="244">
        <f t="shared" si="34"/>
        <v>1.292256536267089E-2</v>
      </c>
      <c r="K218" s="245">
        <v>28868</v>
      </c>
      <c r="L218" s="242">
        <v>23100</v>
      </c>
      <c r="M218" s="243">
        <f t="shared" si="35"/>
        <v>0.80019398642095052</v>
      </c>
      <c r="N218" s="210">
        <v>22366</v>
      </c>
      <c r="O218" s="242">
        <v>16854</v>
      </c>
      <c r="P218" s="243">
        <f t="shared" si="36"/>
        <v>0.75355450236966826</v>
      </c>
      <c r="Q218" s="243">
        <f t="shared" si="37"/>
        <v>0.29070911204506844</v>
      </c>
      <c r="R218" s="243">
        <f t="shared" si="38"/>
        <v>0.37059451762192941</v>
      </c>
      <c r="S218" s="244">
        <f t="shared" si="39"/>
        <v>4.6639484051282265E-2</v>
      </c>
    </row>
    <row r="219" spans="1:19" ht="15.75" thickTop="1" x14ac:dyDescent="0.25">
      <c r="A219" s="233" t="s">
        <v>320</v>
      </c>
      <c r="B219" s="234">
        <v>4500</v>
      </c>
      <c r="C219" s="235">
        <v>4096</v>
      </c>
      <c r="D219" s="236">
        <f t="shared" si="30"/>
        <v>0.91022222222222227</v>
      </c>
      <c r="E219" s="237">
        <v>0</v>
      </c>
      <c r="F219" s="235">
        <v>0</v>
      </c>
      <c r="G219" s="236" t="str">
        <f t="shared" si="31"/>
        <v/>
      </c>
      <c r="H219" s="236" t="str">
        <f t="shared" si="32"/>
        <v/>
      </c>
      <c r="I219" s="236" t="str">
        <f t="shared" si="33"/>
        <v/>
      </c>
      <c r="J219" s="238" t="str">
        <f t="shared" si="34"/>
        <v/>
      </c>
      <c r="K219" s="239">
        <v>13500</v>
      </c>
      <c r="L219" s="235">
        <v>11716</v>
      </c>
      <c r="M219" s="236">
        <f t="shared" si="35"/>
        <v>0.86785185185185187</v>
      </c>
      <c r="N219" s="237">
        <v>0</v>
      </c>
      <c r="O219" s="235">
        <v>0</v>
      </c>
      <c r="P219" s="236" t="str">
        <f t="shared" si="36"/>
        <v/>
      </c>
      <c r="Q219" s="236" t="str">
        <f t="shared" si="37"/>
        <v/>
      </c>
      <c r="R219" s="236" t="str">
        <f t="shared" si="38"/>
        <v/>
      </c>
      <c r="S219" s="238" t="str">
        <f t="shared" si="39"/>
        <v/>
      </c>
    </row>
    <row r="220" spans="1:19" ht="14.25" thickBot="1" x14ac:dyDescent="0.3">
      <c r="A220" s="206" t="s">
        <v>107</v>
      </c>
      <c r="B220" s="241">
        <v>4500</v>
      </c>
      <c r="C220" s="242">
        <v>4096</v>
      </c>
      <c r="D220" s="243">
        <f t="shared" si="30"/>
        <v>0.91022222222222227</v>
      </c>
      <c r="E220" s="210">
        <v>0</v>
      </c>
      <c r="F220" s="242">
        <v>0</v>
      </c>
      <c r="G220" s="243" t="str">
        <f t="shared" si="31"/>
        <v/>
      </c>
      <c r="H220" s="243" t="str">
        <f t="shared" si="32"/>
        <v/>
      </c>
      <c r="I220" s="243" t="str">
        <f t="shared" si="33"/>
        <v/>
      </c>
      <c r="J220" s="244" t="str">
        <f t="shared" si="34"/>
        <v/>
      </c>
      <c r="K220" s="245">
        <v>13500</v>
      </c>
      <c r="L220" s="242">
        <v>11716</v>
      </c>
      <c r="M220" s="243">
        <f t="shared" si="35"/>
        <v>0.86785185185185187</v>
      </c>
      <c r="N220" s="210">
        <v>0</v>
      </c>
      <c r="O220" s="242">
        <v>0</v>
      </c>
      <c r="P220" s="243" t="str">
        <f t="shared" si="36"/>
        <v/>
      </c>
      <c r="Q220" s="243" t="str">
        <f t="shared" si="37"/>
        <v/>
      </c>
      <c r="R220" s="243" t="str">
        <f t="shared" si="38"/>
        <v/>
      </c>
      <c r="S220" s="244" t="str">
        <f t="shared" si="39"/>
        <v/>
      </c>
    </row>
    <row r="221" spans="1:19" ht="15.75" thickTop="1" x14ac:dyDescent="0.25">
      <c r="A221" s="233" t="s">
        <v>321</v>
      </c>
      <c r="B221" s="234">
        <v>4210</v>
      </c>
      <c r="C221" s="235">
        <v>2292</v>
      </c>
      <c r="D221" s="236">
        <f t="shared" si="30"/>
        <v>0.54441805225653206</v>
      </c>
      <c r="E221" s="237">
        <v>2490</v>
      </c>
      <c r="F221" s="235">
        <v>1360</v>
      </c>
      <c r="G221" s="236">
        <f t="shared" si="31"/>
        <v>0.54618473895582331</v>
      </c>
      <c r="H221" s="236">
        <f t="shared" si="32"/>
        <v>0.69076305220883527</v>
      </c>
      <c r="I221" s="236">
        <f t="shared" si="33"/>
        <v>0.68529411764705883</v>
      </c>
      <c r="J221" s="238">
        <f t="shared" si="34"/>
        <v>-1.7666866992912533E-3</v>
      </c>
      <c r="K221" s="239">
        <v>25088</v>
      </c>
      <c r="L221" s="235">
        <v>12679</v>
      </c>
      <c r="M221" s="236">
        <f t="shared" si="35"/>
        <v>0.50538105867346939</v>
      </c>
      <c r="N221" s="237">
        <v>15630</v>
      </c>
      <c r="O221" s="235">
        <v>8905</v>
      </c>
      <c r="P221" s="236">
        <f t="shared" si="36"/>
        <v>0.56973768394113888</v>
      </c>
      <c r="Q221" s="236">
        <f t="shared" si="37"/>
        <v>0.60511836212412029</v>
      </c>
      <c r="R221" s="236">
        <f t="shared" si="38"/>
        <v>0.42380685008422225</v>
      </c>
      <c r="S221" s="238">
        <f t="shared" si="39"/>
        <v>-6.4356625267669498E-2</v>
      </c>
    </row>
    <row r="222" spans="1:19" x14ac:dyDescent="0.25">
      <c r="A222" s="206" t="s">
        <v>277</v>
      </c>
      <c r="B222" s="241">
        <v>4210</v>
      </c>
      <c r="C222" s="242">
        <v>2292</v>
      </c>
      <c r="D222" s="243">
        <f t="shared" si="30"/>
        <v>0.54441805225653206</v>
      </c>
      <c r="E222" s="210">
        <v>2340</v>
      </c>
      <c r="F222" s="242">
        <v>1360</v>
      </c>
      <c r="G222" s="243">
        <f t="shared" si="31"/>
        <v>0.58119658119658124</v>
      </c>
      <c r="H222" s="243">
        <f t="shared" si="32"/>
        <v>0.79914529914529919</v>
      </c>
      <c r="I222" s="243">
        <f t="shared" si="33"/>
        <v>0.68529411764705883</v>
      </c>
      <c r="J222" s="244">
        <f t="shared" si="34"/>
        <v>-3.6778528940049182E-2</v>
      </c>
      <c r="K222" s="245">
        <v>24968</v>
      </c>
      <c r="L222" s="242">
        <v>12679</v>
      </c>
      <c r="M222" s="243">
        <f t="shared" si="35"/>
        <v>0.50780999679589878</v>
      </c>
      <c r="N222" s="210">
        <v>15480</v>
      </c>
      <c r="O222" s="242">
        <v>8905</v>
      </c>
      <c r="P222" s="243">
        <f t="shared" si="36"/>
        <v>0.57525839793281652</v>
      </c>
      <c r="Q222" s="243">
        <f t="shared" si="37"/>
        <v>0.61291989664082691</v>
      </c>
      <c r="R222" s="243">
        <f t="shared" si="38"/>
        <v>0.42380685008422225</v>
      </c>
      <c r="S222" s="244">
        <f t="shared" si="39"/>
        <v>-6.7448401136917746E-2</v>
      </c>
    </row>
    <row r="223" spans="1:19" ht="14.25" thickBot="1" x14ac:dyDescent="0.3">
      <c r="A223" s="206" t="s">
        <v>107</v>
      </c>
      <c r="B223" s="241">
        <v>0</v>
      </c>
      <c r="C223" s="242">
        <v>0</v>
      </c>
      <c r="D223" s="243" t="str">
        <f t="shared" si="30"/>
        <v/>
      </c>
      <c r="E223" s="210">
        <v>150</v>
      </c>
      <c r="F223" s="242">
        <v>0</v>
      </c>
      <c r="G223" s="243">
        <f t="shared" si="31"/>
        <v>0</v>
      </c>
      <c r="H223" s="243">
        <f t="shared" si="32"/>
        <v>-1</v>
      </c>
      <c r="I223" s="243" t="str">
        <f t="shared" si="33"/>
        <v/>
      </c>
      <c r="J223" s="244" t="str">
        <f t="shared" si="34"/>
        <v/>
      </c>
      <c r="K223" s="245">
        <v>120</v>
      </c>
      <c r="L223" s="242">
        <v>0</v>
      </c>
      <c r="M223" s="243">
        <f t="shared" si="35"/>
        <v>0</v>
      </c>
      <c r="N223" s="210">
        <v>150</v>
      </c>
      <c r="O223" s="242">
        <v>0</v>
      </c>
      <c r="P223" s="243">
        <f t="shared" si="36"/>
        <v>0</v>
      </c>
      <c r="Q223" s="243">
        <f t="shared" si="37"/>
        <v>-0.19999999999999996</v>
      </c>
      <c r="R223" s="243" t="str">
        <f t="shared" si="38"/>
        <v/>
      </c>
      <c r="S223" s="244">
        <f t="shared" si="39"/>
        <v>0</v>
      </c>
    </row>
    <row r="224" spans="1:19" ht="15.75" thickTop="1" x14ac:dyDescent="0.25">
      <c r="A224" s="233" t="s">
        <v>322</v>
      </c>
      <c r="B224" s="234">
        <v>4028</v>
      </c>
      <c r="C224" s="235">
        <v>2758</v>
      </c>
      <c r="D224" s="236">
        <f t="shared" si="30"/>
        <v>0.68470705064548165</v>
      </c>
      <c r="E224" s="237">
        <v>3693</v>
      </c>
      <c r="F224" s="235">
        <v>2094</v>
      </c>
      <c r="G224" s="236">
        <f t="shared" si="31"/>
        <v>0.56701868399675059</v>
      </c>
      <c r="H224" s="236">
        <f t="shared" si="32"/>
        <v>9.0712158137016052E-2</v>
      </c>
      <c r="I224" s="236">
        <f t="shared" si="33"/>
        <v>0.31709646609360087</v>
      </c>
      <c r="J224" s="238">
        <f t="shared" si="34"/>
        <v>0.11768836664873106</v>
      </c>
      <c r="K224" s="239">
        <v>25604</v>
      </c>
      <c r="L224" s="235">
        <v>16754</v>
      </c>
      <c r="M224" s="236">
        <f t="shared" si="35"/>
        <v>0.65435088267458208</v>
      </c>
      <c r="N224" s="237">
        <v>24669</v>
      </c>
      <c r="O224" s="235">
        <v>14288</v>
      </c>
      <c r="P224" s="236">
        <f t="shared" si="36"/>
        <v>0.57918845514613482</v>
      </c>
      <c r="Q224" s="236">
        <f t="shared" si="37"/>
        <v>3.7901820098098726E-2</v>
      </c>
      <c r="R224" s="236">
        <f t="shared" si="38"/>
        <v>0.17259238521836506</v>
      </c>
      <c r="S224" s="238">
        <f t="shared" si="39"/>
        <v>7.5162427528447262E-2</v>
      </c>
    </row>
    <row r="225" spans="1:19" x14ac:dyDescent="0.25">
      <c r="A225" s="206" t="s">
        <v>277</v>
      </c>
      <c r="B225" s="241">
        <v>4028</v>
      </c>
      <c r="C225" s="242">
        <v>2758</v>
      </c>
      <c r="D225" s="243">
        <f t="shared" si="30"/>
        <v>0.68470705064548165</v>
      </c>
      <c r="E225" s="210">
        <v>2610</v>
      </c>
      <c r="F225" s="242">
        <v>1497</v>
      </c>
      <c r="G225" s="243">
        <f t="shared" si="31"/>
        <v>0.5735632183908046</v>
      </c>
      <c r="H225" s="243">
        <f t="shared" si="32"/>
        <v>0.54329501915708822</v>
      </c>
      <c r="I225" s="243">
        <f t="shared" si="33"/>
        <v>0.84235136940547761</v>
      </c>
      <c r="J225" s="244">
        <f t="shared" si="34"/>
        <v>0.11114383225467706</v>
      </c>
      <c r="K225" s="245">
        <v>25604</v>
      </c>
      <c r="L225" s="242">
        <v>16754</v>
      </c>
      <c r="M225" s="243">
        <f t="shared" si="35"/>
        <v>0.65435088267458208</v>
      </c>
      <c r="N225" s="210">
        <v>17430</v>
      </c>
      <c r="O225" s="242">
        <v>10371</v>
      </c>
      <c r="P225" s="243">
        <f t="shared" si="36"/>
        <v>0.59500860585197934</v>
      </c>
      <c r="Q225" s="243">
        <f t="shared" si="37"/>
        <v>0.46896156052782567</v>
      </c>
      <c r="R225" s="243">
        <f t="shared" si="38"/>
        <v>0.61546620383762418</v>
      </c>
      <c r="S225" s="244">
        <f t="shared" si="39"/>
        <v>5.9342276822602735E-2</v>
      </c>
    </row>
    <row r="226" spans="1:19" ht="14.25" thickBot="1" x14ac:dyDescent="0.3">
      <c r="A226" s="206" t="s">
        <v>282</v>
      </c>
      <c r="B226" s="241">
        <v>0</v>
      </c>
      <c r="C226" s="242">
        <v>0</v>
      </c>
      <c r="D226" s="243" t="str">
        <f t="shared" si="30"/>
        <v/>
      </c>
      <c r="E226" s="210">
        <v>1083</v>
      </c>
      <c r="F226" s="242">
        <v>597</v>
      </c>
      <c r="G226" s="243">
        <f t="shared" si="31"/>
        <v>0.55124653739612184</v>
      </c>
      <c r="H226" s="243">
        <f t="shared" si="32"/>
        <v>-1</v>
      </c>
      <c r="I226" s="243">
        <f t="shared" si="33"/>
        <v>-1</v>
      </c>
      <c r="J226" s="244" t="str">
        <f t="shared" si="34"/>
        <v/>
      </c>
      <c r="K226" s="245">
        <v>0</v>
      </c>
      <c r="L226" s="242">
        <v>0</v>
      </c>
      <c r="M226" s="243" t="str">
        <f t="shared" si="35"/>
        <v/>
      </c>
      <c r="N226" s="210">
        <v>7239</v>
      </c>
      <c r="O226" s="242">
        <v>3917</v>
      </c>
      <c r="P226" s="243">
        <f t="shared" si="36"/>
        <v>0.54109683657963803</v>
      </c>
      <c r="Q226" s="243">
        <f t="shared" si="37"/>
        <v>-1</v>
      </c>
      <c r="R226" s="243">
        <f t="shared" si="38"/>
        <v>-1</v>
      </c>
      <c r="S226" s="244" t="str">
        <f t="shared" si="39"/>
        <v/>
      </c>
    </row>
    <row r="227" spans="1:19" ht="15.75" thickTop="1" x14ac:dyDescent="0.25">
      <c r="A227" s="233" t="s">
        <v>323</v>
      </c>
      <c r="B227" s="234">
        <v>3726</v>
      </c>
      <c r="C227" s="235">
        <v>2904</v>
      </c>
      <c r="D227" s="236">
        <f t="shared" si="30"/>
        <v>0.77938808373590984</v>
      </c>
      <c r="E227" s="237">
        <v>4459</v>
      </c>
      <c r="F227" s="235">
        <v>3126</v>
      </c>
      <c r="G227" s="236">
        <f t="shared" si="31"/>
        <v>0.70105404799282345</v>
      </c>
      <c r="H227" s="236">
        <f t="shared" si="32"/>
        <v>-0.16438663377438889</v>
      </c>
      <c r="I227" s="236">
        <f t="shared" si="33"/>
        <v>-7.1017274472168879E-2</v>
      </c>
      <c r="J227" s="238">
        <f t="shared" si="34"/>
        <v>7.8334035743086394E-2</v>
      </c>
      <c r="K227" s="239">
        <v>24013</v>
      </c>
      <c r="L227" s="235">
        <v>17815</v>
      </c>
      <c r="M227" s="236">
        <f t="shared" si="35"/>
        <v>0.74188980968641982</v>
      </c>
      <c r="N227" s="237">
        <v>32357</v>
      </c>
      <c r="O227" s="235">
        <v>21507</v>
      </c>
      <c r="P227" s="236">
        <f t="shared" si="36"/>
        <v>0.66467843125135206</v>
      </c>
      <c r="Q227" s="236">
        <f t="shared" si="37"/>
        <v>-0.25787310319250856</v>
      </c>
      <c r="R227" s="236">
        <f t="shared" si="38"/>
        <v>-0.17166503928953369</v>
      </c>
      <c r="S227" s="238">
        <f t="shared" si="39"/>
        <v>7.7211378435067757E-2</v>
      </c>
    </row>
    <row r="228" spans="1:19" x14ac:dyDescent="0.25">
      <c r="A228" s="206" t="s">
        <v>277</v>
      </c>
      <c r="B228" s="241">
        <v>3726</v>
      </c>
      <c r="C228" s="242">
        <v>2904</v>
      </c>
      <c r="D228" s="243">
        <f t="shared" si="30"/>
        <v>0.77938808373590984</v>
      </c>
      <c r="E228" s="210">
        <v>2624</v>
      </c>
      <c r="F228" s="242">
        <v>1904</v>
      </c>
      <c r="G228" s="243">
        <f t="shared" si="31"/>
        <v>0.72560975609756095</v>
      </c>
      <c r="H228" s="243">
        <f t="shared" si="32"/>
        <v>0.41996951219512191</v>
      </c>
      <c r="I228" s="243">
        <f t="shared" si="33"/>
        <v>0.52521008403361336</v>
      </c>
      <c r="J228" s="244">
        <f t="shared" si="34"/>
        <v>5.3778327638348888E-2</v>
      </c>
      <c r="K228" s="245">
        <v>20960</v>
      </c>
      <c r="L228" s="242">
        <v>15787</v>
      </c>
      <c r="M228" s="243">
        <f t="shared" si="35"/>
        <v>0.75319656488549613</v>
      </c>
      <c r="N228" s="210">
        <v>15144</v>
      </c>
      <c r="O228" s="242">
        <v>10354</v>
      </c>
      <c r="P228" s="243">
        <f t="shared" si="36"/>
        <v>0.683703116745906</v>
      </c>
      <c r="Q228" s="243">
        <f t="shared" si="37"/>
        <v>0.3840464870575806</v>
      </c>
      <c r="R228" s="243">
        <f t="shared" si="38"/>
        <v>0.52472474406026648</v>
      </c>
      <c r="S228" s="244">
        <f t="shared" si="39"/>
        <v>6.949344813959013E-2</v>
      </c>
    </row>
    <row r="229" spans="1:19" ht="14.25" thickBot="1" x14ac:dyDescent="0.3">
      <c r="A229" s="206" t="s">
        <v>282</v>
      </c>
      <c r="B229" s="241">
        <v>0</v>
      </c>
      <c r="C229" s="242">
        <v>0</v>
      </c>
      <c r="D229" s="243" t="str">
        <f t="shared" si="30"/>
        <v/>
      </c>
      <c r="E229" s="210">
        <v>1835</v>
      </c>
      <c r="F229" s="242">
        <v>1222</v>
      </c>
      <c r="G229" s="243">
        <f t="shared" si="31"/>
        <v>0.66594005449591276</v>
      </c>
      <c r="H229" s="243">
        <f t="shared" si="32"/>
        <v>-1</v>
      </c>
      <c r="I229" s="243">
        <f t="shared" si="33"/>
        <v>-1</v>
      </c>
      <c r="J229" s="244" t="str">
        <f t="shared" si="34"/>
        <v/>
      </c>
      <c r="K229" s="245">
        <v>3053</v>
      </c>
      <c r="L229" s="242">
        <v>2028</v>
      </c>
      <c r="M229" s="243">
        <f t="shared" si="35"/>
        <v>0.66426465771372423</v>
      </c>
      <c r="N229" s="210">
        <v>17213</v>
      </c>
      <c r="O229" s="242">
        <v>11153</v>
      </c>
      <c r="P229" s="243">
        <f t="shared" si="36"/>
        <v>0.64794051007959097</v>
      </c>
      <c r="Q229" s="243">
        <f t="shared" si="37"/>
        <v>-0.8226340556556091</v>
      </c>
      <c r="R229" s="243">
        <f t="shared" si="38"/>
        <v>-0.81816551600466236</v>
      </c>
      <c r="S229" s="244">
        <f t="shared" si="39"/>
        <v>1.6324147634133257E-2</v>
      </c>
    </row>
    <row r="230" spans="1:19" ht="15.75" thickTop="1" x14ac:dyDescent="0.25">
      <c r="A230" s="233" t="s">
        <v>324</v>
      </c>
      <c r="B230" s="234">
        <v>3600</v>
      </c>
      <c r="C230" s="235">
        <v>3131</v>
      </c>
      <c r="D230" s="236">
        <f t="shared" si="30"/>
        <v>0.86972222222222217</v>
      </c>
      <c r="E230" s="237">
        <v>2516</v>
      </c>
      <c r="F230" s="235">
        <v>2204</v>
      </c>
      <c r="G230" s="236">
        <f t="shared" si="31"/>
        <v>0.87599364069952301</v>
      </c>
      <c r="H230" s="236">
        <f t="shared" si="32"/>
        <v>0.43084260731319546</v>
      </c>
      <c r="I230" s="236">
        <f t="shared" si="33"/>
        <v>0.4205989110707804</v>
      </c>
      <c r="J230" s="238">
        <f t="shared" si="34"/>
        <v>-6.2714184773008386E-3</v>
      </c>
      <c r="K230" s="239">
        <v>23956</v>
      </c>
      <c r="L230" s="235">
        <v>21187</v>
      </c>
      <c r="M230" s="236">
        <f t="shared" si="35"/>
        <v>0.88441309066622142</v>
      </c>
      <c r="N230" s="237">
        <v>22257</v>
      </c>
      <c r="O230" s="235">
        <v>17892</v>
      </c>
      <c r="P230" s="236">
        <f t="shared" si="36"/>
        <v>0.80388192478770726</v>
      </c>
      <c r="Q230" s="236">
        <f t="shared" si="37"/>
        <v>7.6335534887900458E-2</v>
      </c>
      <c r="R230" s="236">
        <f t="shared" si="38"/>
        <v>0.184160518667561</v>
      </c>
      <c r="S230" s="238">
        <f t="shared" si="39"/>
        <v>8.0531165878514166E-2</v>
      </c>
    </row>
    <row r="231" spans="1:19" ht="14.25" thickBot="1" x14ac:dyDescent="0.3">
      <c r="A231" s="206" t="s">
        <v>278</v>
      </c>
      <c r="B231" s="241">
        <v>3600</v>
      </c>
      <c r="C231" s="242">
        <v>3131</v>
      </c>
      <c r="D231" s="243">
        <f t="shared" si="30"/>
        <v>0.86972222222222217</v>
      </c>
      <c r="E231" s="210">
        <v>2516</v>
      </c>
      <c r="F231" s="242">
        <v>2204</v>
      </c>
      <c r="G231" s="243">
        <f t="shared" si="31"/>
        <v>0.87599364069952301</v>
      </c>
      <c r="H231" s="243">
        <f t="shared" si="32"/>
        <v>0.43084260731319546</v>
      </c>
      <c r="I231" s="243">
        <f t="shared" si="33"/>
        <v>0.4205989110707804</v>
      </c>
      <c r="J231" s="244">
        <f t="shared" si="34"/>
        <v>-6.2714184773008386E-3</v>
      </c>
      <c r="K231" s="245">
        <v>23956</v>
      </c>
      <c r="L231" s="242">
        <v>21187</v>
      </c>
      <c r="M231" s="243">
        <f t="shared" si="35"/>
        <v>0.88441309066622142</v>
      </c>
      <c r="N231" s="210">
        <v>22257</v>
      </c>
      <c r="O231" s="242">
        <v>17892</v>
      </c>
      <c r="P231" s="243">
        <f t="shared" si="36"/>
        <v>0.80388192478770726</v>
      </c>
      <c r="Q231" s="243">
        <f t="shared" si="37"/>
        <v>7.6335534887900458E-2</v>
      </c>
      <c r="R231" s="243">
        <f t="shared" si="38"/>
        <v>0.184160518667561</v>
      </c>
      <c r="S231" s="244">
        <f t="shared" si="39"/>
        <v>8.0531165878514166E-2</v>
      </c>
    </row>
    <row r="232" spans="1:19" ht="15.75" thickTop="1" x14ac:dyDescent="0.25">
      <c r="A232" s="233" t="s">
        <v>325</v>
      </c>
      <c r="B232" s="234">
        <v>3154</v>
      </c>
      <c r="C232" s="235">
        <v>2753</v>
      </c>
      <c r="D232" s="236">
        <f t="shared" si="30"/>
        <v>0.87285986049461006</v>
      </c>
      <c r="E232" s="237">
        <v>2578</v>
      </c>
      <c r="F232" s="235">
        <v>2217</v>
      </c>
      <c r="G232" s="236">
        <f t="shared" si="31"/>
        <v>0.85996896819239721</v>
      </c>
      <c r="H232" s="236">
        <f t="shared" si="32"/>
        <v>0.22342901474010857</v>
      </c>
      <c r="I232" s="236">
        <f t="shared" si="33"/>
        <v>0.2417681551646369</v>
      </c>
      <c r="J232" s="238">
        <f t="shared" si="34"/>
        <v>1.2890892302212853E-2</v>
      </c>
      <c r="K232" s="239">
        <v>21287</v>
      </c>
      <c r="L232" s="235">
        <v>18063</v>
      </c>
      <c r="M232" s="236">
        <f t="shared" si="35"/>
        <v>0.84854606097618268</v>
      </c>
      <c r="N232" s="237">
        <v>20303</v>
      </c>
      <c r="O232" s="235">
        <v>16553</v>
      </c>
      <c r="P232" s="236">
        <f t="shared" si="36"/>
        <v>0.81529823178840566</v>
      </c>
      <c r="Q232" s="236">
        <f t="shared" si="37"/>
        <v>4.8465743978722386E-2</v>
      </c>
      <c r="R232" s="236">
        <f t="shared" si="38"/>
        <v>9.1222134960430079E-2</v>
      </c>
      <c r="S232" s="238">
        <f t="shared" si="39"/>
        <v>3.3247829187777023E-2</v>
      </c>
    </row>
    <row r="233" spans="1:19" ht="14.25" thickBot="1" x14ac:dyDescent="0.3">
      <c r="A233" s="206" t="s">
        <v>278</v>
      </c>
      <c r="B233" s="241">
        <v>3154</v>
      </c>
      <c r="C233" s="242">
        <v>2753</v>
      </c>
      <c r="D233" s="243">
        <f t="shared" si="30"/>
        <v>0.87285986049461006</v>
      </c>
      <c r="E233" s="210">
        <v>2578</v>
      </c>
      <c r="F233" s="242">
        <v>2217</v>
      </c>
      <c r="G233" s="243">
        <f t="shared" si="31"/>
        <v>0.85996896819239721</v>
      </c>
      <c r="H233" s="243">
        <f t="shared" si="32"/>
        <v>0.22342901474010857</v>
      </c>
      <c r="I233" s="243">
        <f t="shared" si="33"/>
        <v>0.2417681551646369</v>
      </c>
      <c r="J233" s="244">
        <f t="shared" si="34"/>
        <v>1.2890892302212853E-2</v>
      </c>
      <c r="K233" s="245">
        <v>21287</v>
      </c>
      <c r="L233" s="242">
        <v>18063</v>
      </c>
      <c r="M233" s="243">
        <f t="shared" si="35"/>
        <v>0.84854606097618268</v>
      </c>
      <c r="N233" s="210">
        <v>20303</v>
      </c>
      <c r="O233" s="242">
        <v>16553</v>
      </c>
      <c r="P233" s="243">
        <f t="shared" si="36"/>
        <v>0.81529823178840566</v>
      </c>
      <c r="Q233" s="243">
        <f t="shared" si="37"/>
        <v>4.8465743978722386E-2</v>
      </c>
      <c r="R233" s="243">
        <f t="shared" si="38"/>
        <v>9.1222134960430079E-2</v>
      </c>
      <c r="S233" s="244">
        <f t="shared" si="39"/>
        <v>3.3247829187777023E-2</v>
      </c>
    </row>
    <row r="234" spans="1:19" ht="15.75" thickTop="1" x14ac:dyDescent="0.25">
      <c r="A234" s="233" t="s">
        <v>326</v>
      </c>
      <c r="B234" s="234">
        <v>3038</v>
      </c>
      <c r="C234" s="235">
        <v>2984</v>
      </c>
      <c r="D234" s="236">
        <f t="shared" si="30"/>
        <v>0.9822251481237656</v>
      </c>
      <c r="E234" s="237">
        <v>2362</v>
      </c>
      <c r="F234" s="235">
        <v>2269</v>
      </c>
      <c r="G234" s="236">
        <f t="shared" si="31"/>
        <v>0.96062658763759523</v>
      </c>
      <c r="H234" s="236">
        <f t="shared" si="32"/>
        <v>0.28619813717188824</v>
      </c>
      <c r="I234" s="236">
        <f t="shared" si="33"/>
        <v>0.31511679153812255</v>
      </c>
      <c r="J234" s="238">
        <f t="shared" si="34"/>
        <v>2.1598560486170371E-2</v>
      </c>
      <c r="K234" s="239">
        <v>20285</v>
      </c>
      <c r="L234" s="235">
        <v>19138</v>
      </c>
      <c r="M234" s="236">
        <f t="shared" si="35"/>
        <v>0.94345575548434801</v>
      </c>
      <c r="N234" s="237">
        <v>17118</v>
      </c>
      <c r="O234" s="235">
        <v>16451</v>
      </c>
      <c r="P234" s="236">
        <f t="shared" si="36"/>
        <v>0.96103516765977337</v>
      </c>
      <c r="Q234" s="236">
        <f t="shared" si="37"/>
        <v>0.18500993106671348</v>
      </c>
      <c r="R234" s="236">
        <f t="shared" si="38"/>
        <v>0.16333353595526101</v>
      </c>
      <c r="S234" s="238">
        <f t="shared" si="39"/>
        <v>-1.7579412175425357E-2</v>
      </c>
    </row>
    <row r="235" spans="1:19" ht="14.25" thickBot="1" x14ac:dyDescent="0.3">
      <c r="A235" s="206" t="s">
        <v>278</v>
      </c>
      <c r="B235" s="241">
        <v>3038</v>
      </c>
      <c r="C235" s="242">
        <v>2984</v>
      </c>
      <c r="D235" s="243">
        <f t="shared" si="30"/>
        <v>0.9822251481237656</v>
      </c>
      <c r="E235" s="210">
        <v>2362</v>
      </c>
      <c r="F235" s="242">
        <v>2269</v>
      </c>
      <c r="G235" s="243">
        <f t="shared" si="31"/>
        <v>0.96062658763759523</v>
      </c>
      <c r="H235" s="243">
        <f t="shared" si="32"/>
        <v>0.28619813717188824</v>
      </c>
      <c r="I235" s="243">
        <f t="shared" si="33"/>
        <v>0.31511679153812255</v>
      </c>
      <c r="J235" s="244">
        <f t="shared" si="34"/>
        <v>2.1598560486170371E-2</v>
      </c>
      <c r="K235" s="245">
        <v>20285</v>
      </c>
      <c r="L235" s="242">
        <v>19138</v>
      </c>
      <c r="M235" s="243">
        <f t="shared" si="35"/>
        <v>0.94345575548434801</v>
      </c>
      <c r="N235" s="210">
        <v>17118</v>
      </c>
      <c r="O235" s="242">
        <v>16451</v>
      </c>
      <c r="P235" s="243">
        <f t="shared" si="36"/>
        <v>0.96103516765977337</v>
      </c>
      <c r="Q235" s="243">
        <f t="shared" si="37"/>
        <v>0.18500993106671348</v>
      </c>
      <c r="R235" s="243">
        <f t="shared" si="38"/>
        <v>0.16333353595526101</v>
      </c>
      <c r="S235" s="244">
        <f t="shared" si="39"/>
        <v>-1.7579412175425357E-2</v>
      </c>
    </row>
    <row r="236" spans="1:19" ht="15.75" thickTop="1" x14ac:dyDescent="0.25">
      <c r="A236" s="233" t="s">
        <v>327</v>
      </c>
      <c r="B236" s="234">
        <v>3016</v>
      </c>
      <c r="C236" s="235">
        <v>2344</v>
      </c>
      <c r="D236" s="236">
        <f t="shared" si="30"/>
        <v>0.77718832891246681</v>
      </c>
      <c r="E236" s="237">
        <v>1972</v>
      </c>
      <c r="F236" s="235">
        <v>1659</v>
      </c>
      <c r="G236" s="236">
        <f t="shared" si="31"/>
        <v>0.84127789046653145</v>
      </c>
      <c r="H236" s="236">
        <f t="shared" si="32"/>
        <v>0.52941176470588225</v>
      </c>
      <c r="I236" s="236">
        <f t="shared" si="33"/>
        <v>0.41289933694996983</v>
      </c>
      <c r="J236" s="238">
        <f t="shared" si="34"/>
        <v>-6.4089561554064645E-2</v>
      </c>
      <c r="K236" s="239">
        <v>19639</v>
      </c>
      <c r="L236" s="235">
        <v>14202</v>
      </c>
      <c r="M236" s="236">
        <f t="shared" si="35"/>
        <v>0.72315291002596871</v>
      </c>
      <c r="N236" s="237">
        <v>18762</v>
      </c>
      <c r="O236" s="235">
        <v>12397</v>
      </c>
      <c r="P236" s="236">
        <f t="shared" si="36"/>
        <v>0.66075045304338553</v>
      </c>
      <c r="Q236" s="236">
        <f t="shared" si="37"/>
        <v>4.6743417546103894E-2</v>
      </c>
      <c r="R236" s="236">
        <f t="shared" si="38"/>
        <v>0.14559974187303371</v>
      </c>
      <c r="S236" s="238">
        <f t="shared" si="39"/>
        <v>6.2402456982583177E-2</v>
      </c>
    </row>
    <row r="237" spans="1:19" ht="14.25" thickBot="1" x14ac:dyDescent="0.3">
      <c r="A237" s="206" t="s">
        <v>277</v>
      </c>
      <c r="B237" s="241">
        <v>3016</v>
      </c>
      <c r="C237" s="242">
        <v>2344</v>
      </c>
      <c r="D237" s="243">
        <f t="shared" si="30"/>
        <v>0.77718832891246681</v>
      </c>
      <c r="E237" s="210">
        <v>1972</v>
      </c>
      <c r="F237" s="242">
        <v>1659</v>
      </c>
      <c r="G237" s="243">
        <f t="shared" si="31"/>
        <v>0.84127789046653145</v>
      </c>
      <c r="H237" s="243">
        <f t="shared" si="32"/>
        <v>0.52941176470588225</v>
      </c>
      <c r="I237" s="243">
        <f t="shared" si="33"/>
        <v>0.41289933694996983</v>
      </c>
      <c r="J237" s="244">
        <f t="shared" si="34"/>
        <v>-6.4089561554064645E-2</v>
      </c>
      <c r="K237" s="245">
        <v>19639</v>
      </c>
      <c r="L237" s="242">
        <v>14202</v>
      </c>
      <c r="M237" s="243">
        <f t="shared" si="35"/>
        <v>0.72315291002596871</v>
      </c>
      <c r="N237" s="210">
        <v>18762</v>
      </c>
      <c r="O237" s="242">
        <v>12397</v>
      </c>
      <c r="P237" s="243">
        <f t="shared" si="36"/>
        <v>0.66075045304338553</v>
      </c>
      <c r="Q237" s="243">
        <f t="shared" si="37"/>
        <v>4.6743417546103894E-2</v>
      </c>
      <c r="R237" s="243">
        <f t="shared" si="38"/>
        <v>0.14559974187303371</v>
      </c>
      <c r="S237" s="244">
        <f t="shared" si="39"/>
        <v>6.2402456982583177E-2</v>
      </c>
    </row>
    <row r="238" spans="1:19" ht="15.75" thickTop="1" x14ac:dyDescent="0.25">
      <c r="A238" s="233" t="s">
        <v>328</v>
      </c>
      <c r="B238" s="234">
        <v>3006</v>
      </c>
      <c r="C238" s="235">
        <v>2177</v>
      </c>
      <c r="D238" s="236">
        <f t="shared" si="30"/>
        <v>0.7242182302062542</v>
      </c>
      <c r="E238" s="237">
        <v>1758</v>
      </c>
      <c r="F238" s="235">
        <v>1268</v>
      </c>
      <c r="G238" s="236">
        <f t="shared" si="31"/>
        <v>0.72127417519908987</v>
      </c>
      <c r="H238" s="236">
        <f t="shared" si="32"/>
        <v>0.70989761092150161</v>
      </c>
      <c r="I238" s="236">
        <f t="shared" si="33"/>
        <v>0.71687697160883279</v>
      </c>
      <c r="J238" s="238">
        <f t="shared" si="34"/>
        <v>2.9440550071643257E-3</v>
      </c>
      <c r="K238" s="239">
        <v>19182</v>
      </c>
      <c r="L238" s="235">
        <v>11977</v>
      </c>
      <c r="M238" s="236">
        <f t="shared" si="35"/>
        <v>0.62438744656448752</v>
      </c>
      <c r="N238" s="237">
        <v>12604</v>
      </c>
      <c r="O238" s="235">
        <v>7316</v>
      </c>
      <c r="P238" s="236">
        <f t="shared" si="36"/>
        <v>0.5804506505871152</v>
      </c>
      <c r="Q238" s="236">
        <f t="shared" si="37"/>
        <v>0.52189781021897819</v>
      </c>
      <c r="R238" s="236">
        <f t="shared" si="38"/>
        <v>0.63709677419354849</v>
      </c>
      <c r="S238" s="238">
        <f t="shared" si="39"/>
        <v>4.3936795977372323E-2</v>
      </c>
    </row>
    <row r="239" spans="1:19" ht="14.25" thickBot="1" x14ac:dyDescent="0.3">
      <c r="A239" s="206" t="s">
        <v>277</v>
      </c>
      <c r="B239" s="241">
        <v>3006</v>
      </c>
      <c r="C239" s="242">
        <v>2177</v>
      </c>
      <c r="D239" s="243">
        <f t="shared" si="30"/>
        <v>0.7242182302062542</v>
      </c>
      <c r="E239" s="210">
        <v>1758</v>
      </c>
      <c r="F239" s="242">
        <v>1268</v>
      </c>
      <c r="G239" s="243">
        <f t="shared" si="31"/>
        <v>0.72127417519908987</v>
      </c>
      <c r="H239" s="243">
        <f t="shared" si="32"/>
        <v>0.70989761092150161</v>
      </c>
      <c r="I239" s="243">
        <f t="shared" si="33"/>
        <v>0.71687697160883279</v>
      </c>
      <c r="J239" s="244">
        <f t="shared" si="34"/>
        <v>2.9440550071643257E-3</v>
      </c>
      <c r="K239" s="245">
        <v>19182</v>
      </c>
      <c r="L239" s="242">
        <v>11977</v>
      </c>
      <c r="M239" s="243">
        <f t="shared" si="35"/>
        <v>0.62438744656448752</v>
      </c>
      <c r="N239" s="210">
        <v>12604</v>
      </c>
      <c r="O239" s="242">
        <v>7316</v>
      </c>
      <c r="P239" s="243">
        <f t="shared" si="36"/>
        <v>0.5804506505871152</v>
      </c>
      <c r="Q239" s="243">
        <f t="shared" si="37"/>
        <v>0.52189781021897819</v>
      </c>
      <c r="R239" s="243">
        <f t="shared" si="38"/>
        <v>0.63709677419354849</v>
      </c>
      <c r="S239" s="244">
        <f t="shared" si="39"/>
        <v>4.3936795977372323E-2</v>
      </c>
    </row>
    <row r="240" spans="1:19" ht="15.75" thickTop="1" x14ac:dyDescent="0.25">
      <c r="A240" s="233" t="s">
        <v>329</v>
      </c>
      <c r="B240" s="234">
        <v>2980</v>
      </c>
      <c r="C240" s="235">
        <v>2719</v>
      </c>
      <c r="D240" s="236">
        <f t="shared" si="30"/>
        <v>0.9124161073825503</v>
      </c>
      <c r="E240" s="237">
        <v>3196</v>
      </c>
      <c r="F240" s="235">
        <v>2886</v>
      </c>
      <c r="G240" s="236">
        <f t="shared" si="31"/>
        <v>0.90300375469336669</v>
      </c>
      <c r="H240" s="236">
        <f t="shared" si="32"/>
        <v>-6.7584480600750951E-2</v>
      </c>
      <c r="I240" s="236">
        <f t="shared" si="33"/>
        <v>-5.7865557865557915E-2</v>
      </c>
      <c r="J240" s="238">
        <f t="shared" si="34"/>
        <v>9.4123526891836118E-3</v>
      </c>
      <c r="K240" s="239">
        <v>20790</v>
      </c>
      <c r="L240" s="235">
        <v>17268</v>
      </c>
      <c r="M240" s="236">
        <f t="shared" si="35"/>
        <v>0.83059163059163055</v>
      </c>
      <c r="N240" s="237">
        <v>25220</v>
      </c>
      <c r="O240" s="235">
        <v>19837</v>
      </c>
      <c r="P240" s="236">
        <f t="shared" si="36"/>
        <v>0.78655828707375097</v>
      </c>
      <c r="Q240" s="236">
        <f t="shared" si="37"/>
        <v>-0.17565424266455198</v>
      </c>
      <c r="R240" s="236">
        <f t="shared" si="38"/>
        <v>-0.129505469577053</v>
      </c>
      <c r="S240" s="238">
        <f t="shared" si="39"/>
        <v>4.4033343517879575E-2</v>
      </c>
    </row>
    <row r="241" spans="1:19" x14ac:dyDescent="0.25">
      <c r="A241" s="206" t="s">
        <v>278</v>
      </c>
      <c r="B241" s="241">
        <v>2980</v>
      </c>
      <c r="C241" s="242">
        <v>2719</v>
      </c>
      <c r="D241" s="243">
        <f t="shared" si="30"/>
        <v>0.9124161073825503</v>
      </c>
      <c r="E241" s="210">
        <v>3006</v>
      </c>
      <c r="F241" s="242">
        <v>2744</v>
      </c>
      <c r="G241" s="243">
        <f t="shared" si="31"/>
        <v>0.91284098469727215</v>
      </c>
      <c r="H241" s="243">
        <f t="shared" si="32"/>
        <v>-8.6493679308050631E-3</v>
      </c>
      <c r="I241" s="243">
        <f t="shared" si="33"/>
        <v>-9.1107871720116362E-3</v>
      </c>
      <c r="J241" s="244">
        <f t="shared" si="34"/>
        <v>-4.2487731472184986E-4</v>
      </c>
      <c r="K241" s="245">
        <v>20030</v>
      </c>
      <c r="L241" s="242">
        <v>16871</v>
      </c>
      <c r="M241" s="243">
        <f t="shared" si="35"/>
        <v>0.84228657014478281</v>
      </c>
      <c r="N241" s="210">
        <v>20204</v>
      </c>
      <c r="O241" s="242">
        <v>16993</v>
      </c>
      <c r="P241" s="243">
        <f t="shared" si="36"/>
        <v>0.84107107503464662</v>
      </c>
      <c r="Q241" s="243">
        <f t="shared" si="37"/>
        <v>-8.6121560087111249E-3</v>
      </c>
      <c r="R241" s="243">
        <f t="shared" si="38"/>
        <v>-7.1794268228093649E-3</v>
      </c>
      <c r="S241" s="244">
        <f t="shared" si="39"/>
        <v>1.2154951101361888E-3</v>
      </c>
    </row>
    <row r="242" spans="1:19" ht="14.25" thickBot="1" x14ac:dyDescent="0.3">
      <c r="A242" s="206" t="s">
        <v>288</v>
      </c>
      <c r="B242" s="241">
        <v>0</v>
      </c>
      <c r="C242" s="242">
        <v>0</v>
      </c>
      <c r="D242" s="243" t="str">
        <f t="shared" si="30"/>
        <v/>
      </c>
      <c r="E242" s="210">
        <v>190</v>
      </c>
      <c r="F242" s="242">
        <v>142</v>
      </c>
      <c r="G242" s="243">
        <f t="shared" si="31"/>
        <v>0.74736842105263157</v>
      </c>
      <c r="H242" s="243">
        <f t="shared" si="32"/>
        <v>-1</v>
      </c>
      <c r="I242" s="243">
        <f t="shared" si="33"/>
        <v>-1</v>
      </c>
      <c r="J242" s="244" t="str">
        <f t="shared" si="34"/>
        <v/>
      </c>
      <c r="K242" s="245">
        <v>760</v>
      </c>
      <c r="L242" s="242">
        <v>397</v>
      </c>
      <c r="M242" s="243">
        <f t="shared" si="35"/>
        <v>0.52236842105263159</v>
      </c>
      <c r="N242" s="210">
        <v>5016</v>
      </c>
      <c r="O242" s="242">
        <v>2844</v>
      </c>
      <c r="P242" s="243">
        <f t="shared" si="36"/>
        <v>0.56698564593301437</v>
      </c>
      <c r="Q242" s="243">
        <f t="shared" si="37"/>
        <v>-0.84848484848484851</v>
      </c>
      <c r="R242" s="243">
        <f t="shared" si="38"/>
        <v>-0.86040787623066106</v>
      </c>
      <c r="S242" s="244">
        <f t="shared" si="39"/>
        <v>-4.4617224880382778E-2</v>
      </c>
    </row>
    <row r="243" spans="1:19" ht="15.75" thickTop="1" x14ac:dyDescent="0.25">
      <c r="A243" s="233" t="s">
        <v>330</v>
      </c>
      <c r="B243" s="234">
        <v>2973</v>
      </c>
      <c r="C243" s="235">
        <v>2489</v>
      </c>
      <c r="D243" s="236">
        <f t="shared" si="30"/>
        <v>0.83720147998654559</v>
      </c>
      <c r="E243" s="237">
        <v>1258</v>
      </c>
      <c r="F243" s="235">
        <v>1179</v>
      </c>
      <c r="G243" s="236">
        <f t="shared" si="31"/>
        <v>0.93720190779014312</v>
      </c>
      <c r="H243" s="236">
        <f t="shared" si="32"/>
        <v>1.3632750397456279</v>
      </c>
      <c r="I243" s="236">
        <f t="shared" si="33"/>
        <v>1.1111111111111112</v>
      </c>
      <c r="J243" s="238">
        <f t="shared" si="34"/>
        <v>-0.10000042780359752</v>
      </c>
      <c r="K243" s="239">
        <v>19898</v>
      </c>
      <c r="L243" s="235">
        <v>14993</v>
      </c>
      <c r="M243" s="236">
        <f t="shared" si="35"/>
        <v>0.75349281334807516</v>
      </c>
      <c r="N243" s="237">
        <v>8655</v>
      </c>
      <c r="O243" s="235">
        <v>7345</v>
      </c>
      <c r="P243" s="236">
        <f t="shared" si="36"/>
        <v>0.84864240323512419</v>
      </c>
      <c r="Q243" s="236">
        <f t="shared" si="37"/>
        <v>1.2990179087232812</v>
      </c>
      <c r="R243" s="236">
        <f t="shared" si="38"/>
        <v>1.0412525527569776</v>
      </c>
      <c r="S243" s="238">
        <f t="shared" si="39"/>
        <v>-9.5149589887049024E-2</v>
      </c>
    </row>
    <row r="244" spans="1:19" x14ac:dyDescent="0.25">
      <c r="A244" s="206" t="s">
        <v>277</v>
      </c>
      <c r="B244" s="241">
        <v>2973</v>
      </c>
      <c r="C244" s="242">
        <v>2489</v>
      </c>
      <c r="D244" s="243">
        <f t="shared" si="30"/>
        <v>0.83720147998654559</v>
      </c>
      <c r="E244" s="210">
        <v>0</v>
      </c>
      <c r="F244" s="242">
        <v>0</v>
      </c>
      <c r="G244" s="243" t="str">
        <f t="shared" si="31"/>
        <v/>
      </c>
      <c r="H244" s="243" t="str">
        <f t="shared" si="32"/>
        <v/>
      </c>
      <c r="I244" s="243" t="str">
        <f t="shared" si="33"/>
        <v/>
      </c>
      <c r="J244" s="244" t="str">
        <f t="shared" si="34"/>
        <v/>
      </c>
      <c r="K244" s="245">
        <v>13259</v>
      </c>
      <c r="L244" s="242">
        <v>9742</v>
      </c>
      <c r="M244" s="243">
        <f t="shared" si="35"/>
        <v>0.73474621012142693</v>
      </c>
      <c r="N244" s="210">
        <v>0</v>
      </c>
      <c r="O244" s="242">
        <v>0</v>
      </c>
      <c r="P244" s="243" t="str">
        <f t="shared" si="36"/>
        <v/>
      </c>
      <c r="Q244" s="243" t="str">
        <f t="shared" si="37"/>
        <v/>
      </c>
      <c r="R244" s="243" t="str">
        <f t="shared" si="38"/>
        <v/>
      </c>
      <c r="S244" s="244" t="str">
        <f t="shared" si="39"/>
        <v/>
      </c>
    </row>
    <row r="245" spans="1:19" ht="14.25" thickBot="1" x14ac:dyDescent="0.3">
      <c r="A245" s="206" t="s">
        <v>278</v>
      </c>
      <c r="B245" s="241">
        <v>0</v>
      </c>
      <c r="C245" s="242">
        <v>0</v>
      </c>
      <c r="D245" s="243" t="str">
        <f t="shared" si="30"/>
        <v/>
      </c>
      <c r="E245" s="210">
        <v>1258</v>
      </c>
      <c r="F245" s="242">
        <v>1179</v>
      </c>
      <c r="G245" s="243">
        <f t="shared" si="31"/>
        <v>0.93720190779014312</v>
      </c>
      <c r="H245" s="243">
        <f t="shared" si="32"/>
        <v>-1</v>
      </c>
      <c r="I245" s="243">
        <f t="shared" si="33"/>
        <v>-1</v>
      </c>
      <c r="J245" s="244" t="str">
        <f t="shared" si="34"/>
        <v/>
      </c>
      <c r="K245" s="245">
        <v>6639</v>
      </c>
      <c r="L245" s="242">
        <v>5251</v>
      </c>
      <c r="M245" s="243">
        <f t="shared" si="35"/>
        <v>0.79093236933273081</v>
      </c>
      <c r="N245" s="210">
        <v>8655</v>
      </c>
      <c r="O245" s="242">
        <v>7345</v>
      </c>
      <c r="P245" s="243">
        <f t="shared" si="36"/>
        <v>0.84864240323512419</v>
      </c>
      <c r="Q245" s="243">
        <f t="shared" si="37"/>
        <v>-0.23292894280762566</v>
      </c>
      <c r="R245" s="243">
        <f t="shared" si="38"/>
        <v>-0.28509189925119127</v>
      </c>
      <c r="S245" s="244">
        <f t="shared" si="39"/>
        <v>-5.7710033902393376E-2</v>
      </c>
    </row>
    <row r="246" spans="1:19" ht="15.75" thickTop="1" x14ac:dyDescent="0.25">
      <c r="A246" s="233" t="s">
        <v>331</v>
      </c>
      <c r="B246" s="234">
        <v>2972</v>
      </c>
      <c r="C246" s="235">
        <v>2019</v>
      </c>
      <c r="D246" s="236">
        <f t="shared" si="30"/>
        <v>0.67934051144010765</v>
      </c>
      <c r="E246" s="237">
        <v>1162</v>
      </c>
      <c r="F246" s="235">
        <v>1048</v>
      </c>
      <c r="G246" s="236">
        <f t="shared" si="31"/>
        <v>0.90189328743545616</v>
      </c>
      <c r="H246" s="236">
        <f t="shared" si="32"/>
        <v>1.5576592082616179</v>
      </c>
      <c r="I246" s="236">
        <f t="shared" si="33"/>
        <v>0.9265267175572518</v>
      </c>
      <c r="J246" s="238">
        <f t="shared" si="34"/>
        <v>-0.22255277599534851</v>
      </c>
      <c r="K246" s="239">
        <v>17918</v>
      </c>
      <c r="L246" s="235">
        <v>11891</v>
      </c>
      <c r="M246" s="236">
        <f t="shared" si="35"/>
        <v>0.66363433418908357</v>
      </c>
      <c r="N246" s="237">
        <v>8863</v>
      </c>
      <c r="O246" s="235">
        <v>7086</v>
      </c>
      <c r="P246" s="236">
        <f t="shared" si="36"/>
        <v>0.79950355410132012</v>
      </c>
      <c r="Q246" s="236">
        <f t="shared" si="37"/>
        <v>1.0216630937605777</v>
      </c>
      <c r="R246" s="236">
        <f t="shared" si="38"/>
        <v>0.67809765735252614</v>
      </c>
      <c r="S246" s="238">
        <f t="shared" si="39"/>
        <v>-0.13586921991223655</v>
      </c>
    </row>
    <row r="247" spans="1:19" x14ac:dyDescent="0.25">
      <c r="A247" s="206" t="s">
        <v>277</v>
      </c>
      <c r="B247" s="241">
        <v>2972</v>
      </c>
      <c r="C247" s="242">
        <v>2019</v>
      </c>
      <c r="D247" s="243">
        <f t="shared" si="30"/>
        <v>0.67934051144010765</v>
      </c>
      <c r="E247" s="210">
        <v>0</v>
      </c>
      <c r="F247" s="242">
        <v>0</v>
      </c>
      <c r="G247" s="243" t="str">
        <f t="shared" si="31"/>
        <v/>
      </c>
      <c r="H247" s="243" t="str">
        <f t="shared" si="32"/>
        <v/>
      </c>
      <c r="I247" s="243" t="str">
        <f t="shared" si="33"/>
        <v/>
      </c>
      <c r="J247" s="244" t="str">
        <f t="shared" si="34"/>
        <v/>
      </c>
      <c r="K247" s="245">
        <v>15598</v>
      </c>
      <c r="L247" s="242">
        <v>10653</v>
      </c>
      <c r="M247" s="243">
        <f t="shared" si="35"/>
        <v>0.68297217591998971</v>
      </c>
      <c r="N247" s="210">
        <v>0</v>
      </c>
      <c r="O247" s="242">
        <v>0</v>
      </c>
      <c r="P247" s="243" t="str">
        <f t="shared" si="36"/>
        <v/>
      </c>
      <c r="Q247" s="243" t="str">
        <f t="shared" si="37"/>
        <v/>
      </c>
      <c r="R247" s="243" t="str">
        <f t="shared" si="38"/>
        <v/>
      </c>
      <c r="S247" s="244" t="str">
        <f t="shared" si="39"/>
        <v/>
      </c>
    </row>
    <row r="248" spans="1:19" ht="14.25" thickBot="1" x14ac:dyDescent="0.3">
      <c r="A248" s="206" t="s">
        <v>282</v>
      </c>
      <c r="B248" s="241">
        <v>0</v>
      </c>
      <c r="C248" s="242">
        <v>0</v>
      </c>
      <c r="D248" s="243" t="str">
        <f t="shared" si="30"/>
        <v/>
      </c>
      <c r="E248" s="210">
        <v>1162</v>
      </c>
      <c r="F248" s="242">
        <v>1048</v>
      </c>
      <c r="G248" s="243">
        <f t="shared" si="31"/>
        <v>0.90189328743545616</v>
      </c>
      <c r="H248" s="243">
        <f t="shared" si="32"/>
        <v>-1</v>
      </c>
      <c r="I248" s="243">
        <f t="shared" si="33"/>
        <v>-1</v>
      </c>
      <c r="J248" s="244" t="str">
        <f t="shared" si="34"/>
        <v/>
      </c>
      <c r="K248" s="245">
        <v>2320</v>
      </c>
      <c r="L248" s="242">
        <v>1238</v>
      </c>
      <c r="M248" s="243">
        <f t="shared" si="35"/>
        <v>0.5336206896551724</v>
      </c>
      <c r="N248" s="210">
        <v>8863</v>
      </c>
      <c r="O248" s="242">
        <v>7086</v>
      </c>
      <c r="P248" s="243">
        <f t="shared" si="36"/>
        <v>0.79950355410132012</v>
      </c>
      <c r="Q248" s="243">
        <f t="shared" si="37"/>
        <v>-0.73823761705968627</v>
      </c>
      <c r="R248" s="243">
        <f t="shared" si="38"/>
        <v>-0.82528930285069146</v>
      </c>
      <c r="S248" s="244">
        <f t="shared" si="39"/>
        <v>-0.26588286444614773</v>
      </c>
    </row>
    <row r="249" spans="1:19" ht="15.75" thickTop="1" x14ac:dyDescent="0.25">
      <c r="A249" s="233" t="s">
        <v>332</v>
      </c>
      <c r="B249" s="234">
        <v>2960</v>
      </c>
      <c r="C249" s="235">
        <v>2367</v>
      </c>
      <c r="D249" s="236">
        <f t="shared" si="30"/>
        <v>0.79966216216216213</v>
      </c>
      <c r="E249" s="237">
        <v>2522</v>
      </c>
      <c r="F249" s="235">
        <v>1691</v>
      </c>
      <c r="G249" s="236">
        <f t="shared" si="31"/>
        <v>0.67049960348929416</v>
      </c>
      <c r="H249" s="236">
        <f t="shared" si="32"/>
        <v>0.17367168913560671</v>
      </c>
      <c r="I249" s="236">
        <f t="shared" si="33"/>
        <v>0.39976345357776455</v>
      </c>
      <c r="J249" s="238">
        <f t="shared" si="34"/>
        <v>0.12916255867286797</v>
      </c>
      <c r="K249" s="239">
        <v>19298</v>
      </c>
      <c r="L249" s="235">
        <v>14084</v>
      </c>
      <c r="M249" s="236">
        <f t="shared" si="35"/>
        <v>0.72981656130168926</v>
      </c>
      <c r="N249" s="237">
        <v>17832</v>
      </c>
      <c r="O249" s="235">
        <v>12457</v>
      </c>
      <c r="P249" s="236">
        <f t="shared" si="36"/>
        <v>0.69857559443696726</v>
      </c>
      <c r="Q249" s="236">
        <f t="shared" si="37"/>
        <v>8.2211754149843053E-2</v>
      </c>
      <c r="R249" s="236">
        <f t="shared" si="38"/>
        <v>0.13060929597816484</v>
      </c>
      <c r="S249" s="238">
        <f t="shared" si="39"/>
        <v>3.1240966864721997E-2</v>
      </c>
    </row>
    <row r="250" spans="1:19" ht="14.25" thickBot="1" x14ac:dyDescent="0.3">
      <c r="A250" s="206" t="s">
        <v>277</v>
      </c>
      <c r="B250" s="241">
        <v>2960</v>
      </c>
      <c r="C250" s="242">
        <v>2367</v>
      </c>
      <c r="D250" s="243">
        <f t="shared" si="30"/>
        <v>0.79966216216216213</v>
      </c>
      <c r="E250" s="210">
        <v>2522</v>
      </c>
      <c r="F250" s="242">
        <v>1691</v>
      </c>
      <c r="G250" s="243">
        <f t="shared" si="31"/>
        <v>0.67049960348929416</v>
      </c>
      <c r="H250" s="243">
        <f t="shared" si="32"/>
        <v>0.17367168913560671</v>
      </c>
      <c r="I250" s="243">
        <f t="shared" si="33"/>
        <v>0.39976345357776455</v>
      </c>
      <c r="J250" s="244">
        <f t="shared" si="34"/>
        <v>0.12916255867286797</v>
      </c>
      <c r="K250" s="245">
        <v>19298</v>
      </c>
      <c r="L250" s="242">
        <v>14084</v>
      </c>
      <c r="M250" s="243">
        <f t="shared" si="35"/>
        <v>0.72981656130168926</v>
      </c>
      <c r="N250" s="210">
        <v>17832</v>
      </c>
      <c r="O250" s="242">
        <v>12457</v>
      </c>
      <c r="P250" s="243">
        <f t="shared" si="36"/>
        <v>0.69857559443696726</v>
      </c>
      <c r="Q250" s="243">
        <f t="shared" si="37"/>
        <v>8.2211754149843053E-2</v>
      </c>
      <c r="R250" s="243">
        <f t="shared" si="38"/>
        <v>0.13060929597816484</v>
      </c>
      <c r="S250" s="244">
        <f t="shared" si="39"/>
        <v>3.1240966864721997E-2</v>
      </c>
    </row>
    <row r="251" spans="1:19" ht="15.75" thickTop="1" x14ac:dyDescent="0.25">
      <c r="A251" s="233" t="s">
        <v>333</v>
      </c>
      <c r="B251" s="234">
        <v>2954</v>
      </c>
      <c r="C251" s="235">
        <v>2044</v>
      </c>
      <c r="D251" s="236">
        <f t="shared" si="30"/>
        <v>0.69194312796208535</v>
      </c>
      <c r="E251" s="237">
        <v>1812</v>
      </c>
      <c r="F251" s="235">
        <v>1206</v>
      </c>
      <c r="G251" s="236">
        <f t="shared" si="31"/>
        <v>0.66556291390728473</v>
      </c>
      <c r="H251" s="236">
        <f t="shared" si="32"/>
        <v>0.63024282560706402</v>
      </c>
      <c r="I251" s="236">
        <f t="shared" si="33"/>
        <v>0.69485903814262029</v>
      </c>
      <c r="J251" s="238">
        <f t="shared" si="34"/>
        <v>2.6380214054800621E-2</v>
      </c>
      <c r="K251" s="239">
        <v>18836</v>
      </c>
      <c r="L251" s="235">
        <v>12354</v>
      </c>
      <c r="M251" s="236">
        <f t="shared" si="35"/>
        <v>0.65587173497557871</v>
      </c>
      <c r="N251" s="237">
        <v>13970</v>
      </c>
      <c r="O251" s="235">
        <v>9070</v>
      </c>
      <c r="P251" s="236">
        <f t="shared" si="36"/>
        <v>0.64924838940586971</v>
      </c>
      <c r="Q251" s="236">
        <f t="shared" si="37"/>
        <v>0.34831782390837507</v>
      </c>
      <c r="R251" s="236">
        <f t="shared" si="38"/>
        <v>0.36207276736493932</v>
      </c>
      <c r="S251" s="238">
        <f t="shared" si="39"/>
        <v>6.6233455697090049E-3</v>
      </c>
    </row>
    <row r="252" spans="1:19" x14ac:dyDescent="0.25">
      <c r="A252" s="206" t="s">
        <v>277</v>
      </c>
      <c r="B252" s="241">
        <v>2954</v>
      </c>
      <c r="C252" s="242">
        <v>2044</v>
      </c>
      <c r="D252" s="243">
        <f t="shared" si="30"/>
        <v>0.69194312796208535</v>
      </c>
      <c r="E252" s="210">
        <v>1812</v>
      </c>
      <c r="F252" s="242">
        <v>1206</v>
      </c>
      <c r="G252" s="243">
        <f t="shared" si="31"/>
        <v>0.66556291390728473</v>
      </c>
      <c r="H252" s="243">
        <f t="shared" si="32"/>
        <v>0.63024282560706402</v>
      </c>
      <c r="I252" s="243">
        <f t="shared" si="33"/>
        <v>0.69485903814262029</v>
      </c>
      <c r="J252" s="244">
        <f t="shared" si="34"/>
        <v>2.6380214054800621E-2</v>
      </c>
      <c r="K252" s="245">
        <v>18836</v>
      </c>
      <c r="L252" s="242">
        <v>12354</v>
      </c>
      <c r="M252" s="243">
        <f t="shared" si="35"/>
        <v>0.65587173497557871</v>
      </c>
      <c r="N252" s="210">
        <v>13906</v>
      </c>
      <c r="O252" s="242">
        <v>9040</v>
      </c>
      <c r="P252" s="243">
        <f t="shared" si="36"/>
        <v>0.6500791025456637</v>
      </c>
      <c r="Q252" s="243">
        <f t="shared" si="37"/>
        <v>0.35452322738386299</v>
      </c>
      <c r="R252" s="243">
        <f t="shared" si="38"/>
        <v>0.36659292035398239</v>
      </c>
      <c r="S252" s="244">
        <f t="shared" si="39"/>
        <v>5.7926324299150123E-3</v>
      </c>
    </row>
    <row r="253" spans="1:19" ht="14.25" thickBot="1" x14ac:dyDescent="0.3">
      <c r="A253" s="206" t="s">
        <v>282</v>
      </c>
      <c r="B253" s="241">
        <v>0</v>
      </c>
      <c r="C253" s="242">
        <v>0</v>
      </c>
      <c r="D253" s="243" t="str">
        <f t="shared" si="30"/>
        <v/>
      </c>
      <c r="E253" s="210">
        <v>0</v>
      </c>
      <c r="F253" s="242">
        <v>0</v>
      </c>
      <c r="G253" s="243" t="str">
        <f t="shared" si="31"/>
        <v/>
      </c>
      <c r="H253" s="243" t="str">
        <f t="shared" si="32"/>
        <v/>
      </c>
      <c r="I253" s="243" t="str">
        <f t="shared" si="33"/>
        <v/>
      </c>
      <c r="J253" s="244" t="str">
        <f t="shared" si="34"/>
        <v/>
      </c>
      <c r="K253" s="245">
        <v>0</v>
      </c>
      <c r="L253" s="242">
        <v>0</v>
      </c>
      <c r="M253" s="243" t="str">
        <f t="shared" si="35"/>
        <v/>
      </c>
      <c r="N253" s="210">
        <v>64</v>
      </c>
      <c r="O253" s="242">
        <v>30</v>
      </c>
      <c r="P253" s="243">
        <f t="shared" si="36"/>
        <v>0.46875</v>
      </c>
      <c r="Q253" s="243">
        <f t="shared" si="37"/>
        <v>-1</v>
      </c>
      <c r="R253" s="243">
        <f t="shared" si="38"/>
        <v>-1</v>
      </c>
      <c r="S253" s="244" t="str">
        <f t="shared" si="39"/>
        <v/>
      </c>
    </row>
    <row r="254" spans="1:19" ht="15.75" thickTop="1" x14ac:dyDescent="0.25">
      <c r="A254" s="233" t="s">
        <v>334</v>
      </c>
      <c r="B254" s="234">
        <v>2823</v>
      </c>
      <c r="C254" s="235">
        <v>2511</v>
      </c>
      <c r="D254" s="236">
        <f t="shared" si="30"/>
        <v>0.88947927736450583</v>
      </c>
      <c r="E254" s="237">
        <v>2757</v>
      </c>
      <c r="F254" s="235">
        <v>2523</v>
      </c>
      <c r="G254" s="236">
        <f t="shared" si="31"/>
        <v>0.91512513601741019</v>
      </c>
      <c r="H254" s="236">
        <f t="shared" si="32"/>
        <v>2.3939064200217519E-2</v>
      </c>
      <c r="I254" s="236">
        <f t="shared" si="33"/>
        <v>-4.7562425683710385E-3</v>
      </c>
      <c r="J254" s="238">
        <f t="shared" si="34"/>
        <v>-2.5645858652904363E-2</v>
      </c>
      <c r="K254" s="239">
        <v>19402</v>
      </c>
      <c r="L254" s="235">
        <v>17187</v>
      </c>
      <c r="M254" s="236">
        <f t="shared" si="35"/>
        <v>0.8858365116998248</v>
      </c>
      <c r="N254" s="237">
        <v>18713</v>
      </c>
      <c r="O254" s="235">
        <v>16391</v>
      </c>
      <c r="P254" s="236">
        <f t="shared" si="36"/>
        <v>0.87591513920803721</v>
      </c>
      <c r="Q254" s="236">
        <f t="shared" si="37"/>
        <v>3.6819323464970966E-2</v>
      </c>
      <c r="R254" s="236">
        <f t="shared" si="38"/>
        <v>4.8563235922152392E-2</v>
      </c>
      <c r="S254" s="238">
        <f t="shared" si="39"/>
        <v>9.9213724917875945E-3</v>
      </c>
    </row>
    <row r="255" spans="1:19" ht="14.25" thickBot="1" x14ac:dyDescent="0.3">
      <c r="A255" s="206" t="s">
        <v>278</v>
      </c>
      <c r="B255" s="241">
        <v>2823</v>
      </c>
      <c r="C255" s="242">
        <v>2511</v>
      </c>
      <c r="D255" s="243">
        <f t="shared" si="30"/>
        <v>0.88947927736450583</v>
      </c>
      <c r="E255" s="210">
        <v>2757</v>
      </c>
      <c r="F255" s="242">
        <v>2523</v>
      </c>
      <c r="G255" s="243">
        <f t="shared" si="31"/>
        <v>0.91512513601741019</v>
      </c>
      <c r="H255" s="243">
        <f t="shared" si="32"/>
        <v>2.3939064200217519E-2</v>
      </c>
      <c r="I255" s="243">
        <f t="shared" si="33"/>
        <v>-4.7562425683710385E-3</v>
      </c>
      <c r="J255" s="244">
        <f t="shared" si="34"/>
        <v>-2.5645858652904363E-2</v>
      </c>
      <c r="K255" s="245">
        <v>19402</v>
      </c>
      <c r="L255" s="242">
        <v>17187</v>
      </c>
      <c r="M255" s="243">
        <f t="shared" si="35"/>
        <v>0.8858365116998248</v>
      </c>
      <c r="N255" s="210">
        <v>18713</v>
      </c>
      <c r="O255" s="242">
        <v>16391</v>
      </c>
      <c r="P255" s="243">
        <f t="shared" si="36"/>
        <v>0.87591513920803721</v>
      </c>
      <c r="Q255" s="243">
        <f t="shared" si="37"/>
        <v>3.6819323464970966E-2</v>
      </c>
      <c r="R255" s="243">
        <f t="shared" si="38"/>
        <v>4.8563235922152392E-2</v>
      </c>
      <c r="S255" s="244">
        <f t="shared" si="39"/>
        <v>9.9213724917875945E-3</v>
      </c>
    </row>
    <row r="256" spans="1:19" ht="15.75" thickTop="1" x14ac:dyDescent="0.25">
      <c r="A256" s="233" t="s">
        <v>335</v>
      </c>
      <c r="B256" s="234">
        <v>2764</v>
      </c>
      <c r="C256" s="235">
        <v>2352</v>
      </c>
      <c r="D256" s="236">
        <f t="shared" si="30"/>
        <v>0.85094066570188132</v>
      </c>
      <c r="E256" s="237">
        <v>1624</v>
      </c>
      <c r="F256" s="235">
        <v>1477</v>
      </c>
      <c r="G256" s="236">
        <f t="shared" si="31"/>
        <v>0.90948275862068961</v>
      </c>
      <c r="H256" s="236">
        <f t="shared" si="32"/>
        <v>0.70197044334975378</v>
      </c>
      <c r="I256" s="236">
        <f t="shared" si="33"/>
        <v>0.59241706161137442</v>
      </c>
      <c r="J256" s="238">
        <f t="shared" si="34"/>
        <v>-5.8542092918808297E-2</v>
      </c>
      <c r="K256" s="239">
        <v>15314</v>
      </c>
      <c r="L256" s="235">
        <v>12847</v>
      </c>
      <c r="M256" s="236">
        <f t="shared" si="35"/>
        <v>0.83890557659657827</v>
      </c>
      <c r="N256" s="237">
        <v>10871</v>
      </c>
      <c r="O256" s="235">
        <v>8940</v>
      </c>
      <c r="P256" s="236">
        <f t="shared" si="36"/>
        <v>0.82237144696900011</v>
      </c>
      <c r="Q256" s="236">
        <f t="shared" si="37"/>
        <v>0.40870205132922455</v>
      </c>
      <c r="R256" s="236">
        <f t="shared" si="38"/>
        <v>0.43702460850111846</v>
      </c>
      <c r="S256" s="238">
        <f t="shared" si="39"/>
        <v>1.6534129627578165E-2</v>
      </c>
    </row>
    <row r="257" spans="1:19" ht="14.25" thickBot="1" x14ac:dyDescent="0.3">
      <c r="A257" s="206" t="s">
        <v>278</v>
      </c>
      <c r="B257" s="241">
        <v>2764</v>
      </c>
      <c r="C257" s="242">
        <v>2352</v>
      </c>
      <c r="D257" s="243">
        <f t="shared" si="30"/>
        <v>0.85094066570188132</v>
      </c>
      <c r="E257" s="210">
        <v>1624</v>
      </c>
      <c r="F257" s="242">
        <v>1477</v>
      </c>
      <c r="G257" s="243">
        <f t="shared" si="31"/>
        <v>0.90948275862068961</v>
      </c>
      <c r="H257" s="243">
        <f t="shared" si="32"/>
        <v>0.70197044334975378</v>
      </c>
      <c r="I257" s="243">
        <f t="shared" si="33"/>
        <v>0.59241706161137442</v>
      </c>
      <c r="J257" s="244">
        <f t="shared" si="34"/>
        <v>-5.8542092918808297E-2</v>
      </c>
      <c r="K257" s="245">
        <v>15314</v>
      </c>
      <c r="L257" s="242">
        <v>12847</v>
      </c>
      <c r="M257" s="243">
        <f t="shared" si="35"/>
        <v>0.83890557659657827</v>
      </c>
      <c r="N257" s="210">
        <v>10871</v>
      </c>
      <c r="O257" s="242">
        <v>8940</v>
      </c>
      <c r="P257" s="243">
        <f t="shared" si="36"/>
        <v>0.82237144696900011</v>
      </c>
      <c r="Q257" s="243">
        <f t="shared" si="37"/>
        <v>0.40870205132922455</v>
      </c>
      <c r="R257" s="243">
        <f t="shared" si="38"/>
        <v>0.43702460850111846</v>
      </c>
      <c r="S257" s="244">
        <f t="shared" si="39"/>
        <v>1.6534129627578165E-2</v>
      </c>
    </row>
    <row r="258" spans="1:19" ht="15.75" thickTop="1" x14ac:dyDescent="0.25">
      <c r="A258" s="233" t="s">
        <v>336</v>
      </c>
      <c r="B258" s="234">
        <v>2632</v>
      </c>
      <c r="C258" s="235">
        <v>1307</v>
      </c>
      <c r="D258" s="236">
        <f t="shared" si="30"/>
        <v>0.49658054711246202</v>
      </c>
      <c r="E258" s="237">
        <v>0</v>
      </c>
      <c r="F258" s="235">
        <v>0</v>
      </c>
      <c r="G258" s="236" t="str">
        <f t="shared" si="31"/>
        <v/>
      </c>
      <c r="H258" s="236" t="str">
        <f t="shared" si="32"/>
        <v/>
      </c>
      <c r="I258" s="236" t="str">
        <f t="shared" si="33"/>
        <v/>
      </c>
      <c r="J258" s="238" t="str">
        <f t="shared" si="34"/>
        <v/>
      </c>
      <c r="K258" s="239">
        <v>7880</v>
      </c>
      <c r="L258" s="235">
        <v>4527</v>
      </c>
      <c r="M258" s="236">
        <f t="shared" si="35"/>
        <v>0.57449238578680206</v>
      </c>
      <c r="N258" s="237">
        <v>174</v>
      </c>
      <c r="O258" s="235">
        <v>112</v>
      </c>
      <c r="P258" s="236">
        <f t="shared" si="36"/>
        <v>0.64367816091954022</v>
      </c>
      <c r="Q258" s="236">
        <f t="shared" si="37"/>
        <v>44.287356321839077</v>
      </c>
      <c r="R258" s="236">
        <f t="shared" si="38"/>
        <v>39.419642857142854</v>
      </c>
      <c r="S258" s="238">
        <f t="shared" si="39"/>
        <v>-6.9185775132738159E-2</v>
      </c>
    </row>
    <row r="259" spans="1:19" x14ac:dyDescent="0.25">
      <c r="A259" s="206" t="s">
        <v>121</v>
      </c>
      <c r="B259" s="241">
        <v>2632</v>
      </c>
      <c r="C259" s="242">
        <v>1307</v>
      </c>
      <c r="D259" s="243">
        <f t="shared" si="30"/>
        <v>0.49658054711246202</v>
      </c>
      <c r="E259" s="210">
        <v>0</v>
      </c>
      <c r="F259" s="242">
        <v>0</v>
      </c>
      <c r="G259" s="243" t="str">
        <f t="shared" si="31"/>
        <v/>
      </c>
      <c r="H259" s="243" t="str">
        <f t="shared" si="32"/>
        <v/>
      </c>
      <c r="I259" s="243" t="str">
        <f t="shared" si="33"/>
        <v/>
      </c>
      <c r="J259" s="244" t="str">
        <f t="shared" si="34"/>
        <v/>
      </c>
      <c r="K259" s="245">
        <v>7880</v>
      </c>
      <c r="L259" s="242">
        <v>4527</v>
      </c>
      <c r="M259" s="243">
        <f t="shared" si="35"/>
        <v>0.57449238578680206</v>
      </c>
      <c r="N259" s="210">
        <v>0</v>
      </c>
      <c r="O259" s="242">
        <v>0</v>
      </c>
      <c r="P259" s="243" t="str">
        <f t="shared" si="36"/>
        <v/>
      </c>
      <c r="Q259" s="243" t="str">
        <f t="shared" si="37"/>
        <v/>
      </c>
      <c r="R259" s="243" t="str">
        <f t="shared" si="38"/>
        <v/>
      </c>
      <c r="S259" s="244" t="str">
        <f t="shared" si="39"/>
        <v/>
      </c>
    </row>
    <row r="260" spans="1:19" ht="14.25" thickBot="1" x14ac:dyDescent="0.3">
      <c r="A260" s="206" t="s">
        <v>126</v>
      </c>
      <c r="B260" s="241">
        <v>0</v>
      </c>
      <c r="C260" s="242">
        <v>0</v>
      </c>
      <c r="D260" s="243" t="str">
        <f t="shared" si="30"/>
        <v/>
      </c>
      <c r="E260" s="210">
        <v>0</v>
      </c>
      <c r="F260" s="242">
        <v>0</v>
      </c>
      <c r="G260" s="243" t="str">
        <f t="shared" si="31"/>
        <v/>
      </c>
      <c r="H260" s="243" t="str">
        <f t="shared" si="32"/>
        <v/>
      </c>
      <c r="I260" s="243" t="str">
        <f t="shared" si="33"/>
        <v/>
      </c>
      <c r="J260" s="244" t="str">
        <f t="shared" si="34"/>
        <v/>
      </c>
      <c r="K260" s="245">
        <v>0</v>
      </c>
      <c r="L260" s="242">
        <v>0</v>
      </c>
      <c r="M260" s="243" t="str">
        <f t="shared" si="35"/>
        <v/>
      </c>
      <c r="N260" s="210">
        <v>174</v>
      </c>
      <c r="O260" s="242">
        <v>112</v>
      </c>
      <c r="P260" s="243">
        <f t="shared" si="36"/>
        <v>0.64367816091954022</v>
      </c>
      <c r="Q260" s="243">
        <f t="shared" si="37"/>
        <v>-1</v>
      </c>
      <c r="R260" s="243">
        <f t="shared" si="38"/>
        <v>-1</v>
      </c>
      <c r="S260" s="244" t="str">
        <f t="shared" si="39"/>
        <v/>
      </c>
    </row>
    <row r="261" spans="1:19" ht="15.75" thickTop="1" x14ac:dyDescent="0.25">
      <c r="A261" s="233" t="s">
        <v>337</v>
      </c>
      <c r="B261" s="234">
        <v>2620</v>
      </c>
      <c r="C261" s="235">
        <v>1688</v>
      </c>
      <c r="D261" s="236">
        <f t="shared" si="30"/>
        <v>0.64427480916030533</v>
      </c>
      <c r="E261" s="237">
        <v>0</v>
      </c>
      <c r="F261" s="235">
        <v>0</v>
      </c>
      <c r="G261" s="236" t="str">
        <f t="shared" si="31"/>
        <v/>
      </c>
      <c r="H261" s="236" t="str">
        <f t="shared" si="32"/>
        <v/>
      </c>
      <c r="I261" s="236" t="str">
        <f t="shared" si="33"/>
        <v/>
      </c>
      <c r="J261" s="238" t="str">
        <f t="shared" si="34"/>
        <v/>
      </c>
      <c r="K261" s="239">
        <v>13730</v>
      </c>
      <c r="L261" s="235">
        <v>8145</v>
      </c>
      <c r="M261" s="236">
        <f t="shared" si="35"/>
        <v>0.59322651128914783</v>
      </c>
      <c r="N261" s="237">
        <v>0</v>
      </c>
      <c r="O261" s="235">
        <v>0</v>
      </c>
      <c r="P261" s="236" t="str">
        <f t="shared" si="36"/>
        <v/>
      </c>
      <c r="Q261" s="236" t="str">
        <f t="shared" si="37"/>
        <v/>
      </c>
      <c r="R261" s="236" t="str">
        <f t="shared" si="38"/>
        <v/>
      </c>
      <c r="S261" s="238" t="str">
        <f t="shared" si="39"/>
        <v/>
      </c>
    </row>
    <row r="262" spans="1:19" ht="14.25" thickBot="1" x14ac:dyDescent="0.3">
      <c r="A262" s="206" t="s">
        <v>277</v>
      </c>
      <c r="B262" s="241">
        <v>2620</v>
      </c>
      <c r="C262" s="242">
        <v>1688</v>
      </c>
      <c r="D262" s="243">
        <f t="shared" si="30"/>
        <v>0.64427480916030533</v>
      </c>
      <c r="E262" s="210">
        <v>0</v>
      </c>
      <c r="F262" s="242">
        <v>0</v>
      </c>
      <c r="G262" s="243" t="str">
        <f t="shared" si="31"/>
        <v/>
      </c>
      <c r="H262" s="243" t="str">
        <f t="shared" si="32"/>
        <v/>
      </c>
      <c r="I262" s="243" t="str">
        <f t="shared" si="33"/>
        <v/>
      </c>
      <c r="J262" s="244" t="str">
        <f t="shared" si="34"/>
        <v/>
      </c>
      <c r="K262" s="245">
        <v>13730</v>
      </c>
      <c r="L262" s="242">
        <v>8145</v>
      </c>
      <c r="M262" s="243">
        <f t="shared" si="35"/>
        <v>0.59322651128914783</v>
      </c>
      <c r="N262" s="210">
        <v>0</v>
      </c>
      <c r="O262" s="242">
        <v>0</v>
      </c>
      <c r="P262" s="243" t="str">
        <f t="shared" si="36"/>
        <v/>
      </c>
      <c r="Q262" s="243" t="str">
        <f t="shared" si="37"/>
        <v/>
      </c>
      <c r="R262" s="243" t="str">
        <f t="shared" si="38"/>
        <v/>
      </c>
      <c r="S262" s="244" t="str">
        <f t="shared" si="39"/>
        <v/>
      </c>
    </row>
    <row r="263" spans="1:19" ht="15.75" thickTop="1" x14ac:dyDescent="0.25">
      <c r="A263" s="233" t="s">
        <v>338</v>
      </c>
      <c r="B263" s="234">
        <v>2528</v>
      </c>
      <c r="C263" s="235">
        <v>1919</v>
      </c>
      <c r="D263" s="236">
        <f t="shared" si="30"/>
        <v>0.75909810126582278</v>
      </c>
      <c r="E263" s="237">
        <v>1510</v>
      </c>
      <c r="F263" s="235">
        <v>1117</v>
      </c>
      <c r="G263" s="236">
        <f t="shared" si="31"/>
        <v>0.73973509933774839</v>
      </c>
      <c r="H263" s="236">
        <f t="shared" si="32"/>
        <v>0.67417218543046364</v>
      </c>
      <c r="I263" s="236">
        <f t="shared" si="33"/>
        <v>0.71799462846911366</v>
      </c>
      <c r="J263" s="238">
        <f t="shared" si="34"/>
        <v>1.9363001928074386E-2</v>
      </c>
      <c r="K263" s="239">
        <v>15902</v>
      </c>
      <c r="L263" s="235">
        <v>11007</v>
      </c>
      <c r="M263" s="236">
        <f t="shared" si="35"/>
        <v>0.69217708464344108</v>
      </c>
      <c r="N263" s="237">
        <v>10394</v>
      </c>
      <c r="O263" s="235">
        <v>7252</v>
      </c>
      <c r="P263" s="236">
        <f t="shared" si="36"/>
        <v>0.69771021743313455</v>
      </c>
      <c r="Q263" s="236">
        <f t="shared" si="37"/>
        <v>0.5299211083317299</v>
      </c>
      <c r="R263" s="236">
        <f t="shared" si="38"/>
        <v>0.51778819635962492</v>
      </c>
      <c r="S263" s="238">
        <f t="shared" si="39"/>
        <v>-5.5331327896934734E-3</v>
      </c>
    </row>
    <row r="264" spans="1:19" ht="14.25" thickBot="1" x14ac:dyDescent="0.3">
      <c r="A264" s="206" t="s">
        <v>277</v>
      </c>
      <c r="B264" s="241">
        <v>2528</v>
      </c>
      <c r="C264" s="242">
        <v>1919</v>
      </c>
      <c r="D264" s="243">
        <f t="shared" si="30"/>
        <v>0.75909810126582278</v>
      </c>
      <c r="E264" s="210">
        <v>1510</v>
      </c>
      <c r="F264" s="242">
        <v>1117</v>
      </c>
      <c r="G264" s="243">
        <f t="shared" si="31"/>
        <v>0.73973509933774839</v>
      </c>
      <c r="H264" s="243">
        <f t="shared" si="32"/>
        <v>0.67417218543046364</v>
      </c>
      <c r="I264" s="243">
        <f t="shared" si="33"/>
        <v>0.71799462846911366</v>
      </c>
      <c r="J264" s="244">
        <f t="shared" si="34"/>
        <v>1.9363001928074386E-2</v>
      </c>
      <c r="K264" s="245">
        <v>15902</v>
      </c>
      <c r="L264" s="242">
        <v>11007</v>
      </c>
      <c r="M264" s="243">
        <f t="shared" si="35"/>
        <v>0.69217708464344108</v>
      </c>
      <c r="N264" s="210">
        <v>10394</v>
      </c>
      <c r="O264" s="242">
        <v>7252</v>
      </c>
      <c r="P264" s="243">
        <f t="shared" si="36"/>
        <v>0.69771021743313455</v>
      </c>
      <c r="Q264" s="243">
        <f t="shared" si="37"/>
        <v>0.5299211083317299</v>
      </c>
      <c r="R264" s="243">
        <f t="shared" si="38"/>
        <v>0.51778819635962492</v>
      </c>
      <c r="S264" s="244">
        <f t="shared" si="39"/>
        <v>-5.5331327896934734E-3</v>
      </c>
    </row>
    <row r="265" spans="1:19" ht="15.75" thickTop="1" x14ac:dyDescent="0.25">
      <c r="A265" s="233" t="s">
        <v>339</v>
      </c>
      <c r="B265" s="234">
        <v>2496</v>
      </c>
      <c r="C265" s="235">
        <v>2191</v>
      </c>
      <c r="D265" s="236">
        <f t="shared" ref="D265:D328" si="40">IFERROR(C265/B265,"")</f>
        <v>0.87780448717948723</v>
      </c>
      <c r="E265" s="237">
        <v>3002</v>
      </c>
      <c r="F265" s="235">
        <v>2685</v>
      </c>
      <c r="G265" s="236">
        <f t="shared" ref="G265:G328" si="41">IFERROR(F265/E265,"")</f>
        <v>0.89440373084610258</v>
      </c>
      <c r="H265" s="236">
        <f t="shared" ref="H265:H328" si="42">IFERROR(B265/E265-1,"")</f>
        <v>-0.16855429713524317</v>
      </c>
      <c r="I265" s="236">
        <f t="shared" ref="I265:I328" si="43">IFERROR(C265/F265-1,"")</f>
        <v>-0.18398510242085664</v>
      </c>
      <c r="J265" s="238">
        <f t="shared" ref="J265:J328" si="44">IFERROR(D265-G265,"")</f>
        <v>-1.659924366661536E-2</v>
      </c>
      <c r="K265" s="239">
        <v>19062</v>
      </c>
      <c r="L265" s="235">
        <v>15870</v>
      </c>
      <c r="M265" s="236">
        <f t="shared" ref="M265:M328" si="45">IFERROR(L265/K265,"")</f>
        <v>0.83254642744727736</v>
      </c>
      <c r="N265" s="237">
        <v>19952</v>
      </c>
      <c r="O265" s="235">
        <v>17359</v>
      </c>
      <c r="P265" s="236">
        <f t="shared" ref="P265:P328" si="46">IFERROR(O265/N265,"")</f>
        <v>0.87003809141940658</v>
      </c>
      <c r="Q265" s="236">
        <f t="shared" ref="Q265:Q328" si="47">IFERROR(K265/N265-1,"")</f>
        <v>-4.4607056936647904E-2</v>
      </c>
      <c r="R265" s="236">
        <f t="shared" ref="R265:R328" si="48">IFERROR(L265/O265-1,"")</f>
        <v>-8.5776830462584219E-2</v>
      </c>
      <c r="S265" s="238">
        <f t="shared" ref="S265:S328" si="49">IFERROR(M265-P265,"")</f>
        <v>-3.7491663972129219E-2</v>
      </c>
    </row>
    <row r="266" spans="1:19" ht="14.25" thickBot="1" x14ac:dyDescent="0.3">
      <c r="A266" s="206" t="s">
        <v>278</v>
      </c>
      <c r="B266" s="241">
        <v>2496</v>
      </c>
      <c r="C266" s="242">
        <v>2191</v>
      </c>
      <c r="D266" s="243">
        <f t="shared" si="40"/>
        <v>0.87780448717948723</v>
      </c>
      <c r="E266" s="210">
        <v>3002</v>
      </c>
      <c r="F266" s="242">
        <v>2685</v>
      </c>
      <c r="G266" s="243">
        <f t="shared" si="41"/>
        <v>0.89440373084610258</v>
      </c>
      <c r="H266" s="243">
        <f t="shared" si="42"/>
        <v>-0.16855429713524317</v>
      </c>
      <c r="I266" s="243">
        <f t="shared" si="43"/>
        <v>-0.18398510242085664</v>
      </c>
      <c r="J266" s="244">
        <f t="shared" si="44"/>
        <v>-1.659924366661536E-2</v>
      </c>
      <c r="K266" s="245">
        <v>19062</v>
      </c>
      <c r="L266" s="242">
        <v>15870</v>
      </c>
      <c r="M266" s="243">
        <f t="shared" si="45"/>
        <v>0.83254642744727736</v>
      </c>
      <c r="N266" s="210">
        <v>19952</v>
      </c>
      <c r="O266" s="242">
        <v>17359</v>
      </c>
      <c r="P266" s="243">
        <f t="shared" si="46"/>
        <v>0.87003809141940658</v>
      </c>
      <c r="Q266" s="243">
        <f t="shared" si="47"/>
        <v>-4.4607056936647904E-2</v>
      </c>
      <c r="R266" s="243">
        <f t="shared" si="48"/>
        <v>-8.5776830462584219E-2</v>
      </c>
      <c r="S266" s="244">
        <f t="shared" si="49"/>
        <v>-3.7491663972129219E-2</v>
      </c>
    </row>
    <row r="267" spans="1:19" ht="15.75" thickTop="1" x14ac:dyDescent="0.25">
      <c r="A267" s="233" t="s">
        <v>340</v>
      </c>
      <c r="B267" s="234">
        <v>2478</v>
      </c>
      <c r="C267" s="235">
        <v>1707</v>
      </c>
      <c r="D267" s="236">
        <f t="shared" si="40"/>
        <v>0.68886198547215494</v>
      </c>
      <c r="E267" s="237">
        <v>1584</v>
      </c>
      <c r="F267" s="235">
        <v>980</v>
      </c>
      <c r="G267" s="236">
        <f t="shared" si="41"/>
        <v>0.61868686868686873</v>
      </c>
      <c r="H267" s="236">
        <f t="shared" si="42"/>
        <v>0.56439393939393945</v>
      </c>
      <c r="I267" s="236">
        <f t="shared" si="43"/>
        <v>0.74183673469387745</v>
      </c>
      <c r="J267" s="238">
        <f t="shared" si="44"/>
        <v>7.0175116785286207E-2</v>
      </c>
      <c r="K267" s="239">
        <v>12663</v>
      </c>
      <c r="L267" s="235">
        <v>8623</v>
      </c>
      <c r="M267" s="236">
        <f t="shared" si="45"/>
        <v>0.68096027797520331</v>
      </c>
      <c r="N267" s="237">
        <v>9696</v>
      </c>
      <c r="O267" s="235">
        <v>5528</v>
      </c>
      <c r="P267" s="236">
        <f t="shared" si="46"/>
        <v>0.57013201320132012</v>
      </c>
      <c r="Q267" s="236">
        <f t="shared" si="47"/>
        <v>0.30600247524752477</v>
      </c>
      <c r="R267" s="236">
        <f t="shared" si="48"/>
        <v>0.55987698986975398</v>
      </c>
      <c r="S267" s="238">
        <f t="shared" si="49"/>
        <v>0.11082826477388319</v>
      </c>
    </row>
    <row r="268" spans="1:19" x14ac:dyDescent="0.25">
      <c r="A268" s="206" t="s">
        <v>277</v>
      </c>
      <c r="B268" s="241">
        <v>2478</v>
      </c>
      <c r="C268" s="242">
        <v>1707</v>
      </c>
      <c r="D268" s="243">
        <f t="shared" si="40"/>
        <v>0.68886198547215494</v>
      </c>
      <c r="E268" s="210">
        <v>1584</v>
      </c>
      <c r="F268" s="242">
        <v>980</v>
      </c>
      <c r="G268" s="243">
        <f t="shared" si="41"/>
        <v>0.61868686868686873</v>
      </c>
      <c r="H268" s="243">
        <f t="shared" si="42"/>
        <v>0.56439393939393945</v>
      </c>
      <c r="I268" s="243">
        <f t="shared" si="43"/>
        <v>0.74183673469387745</v>
      </c>
      <c r="J268" s="244">
        <f t="shared" si="44"/>
        <v>7.0175116785286207E-2</v>
      </c>
      <c r="K268" s="245">
        <v>12663</v>
      </c>
      <c r="L268" s="242">
        <v>8623</v>
      </c>
      <c r="M268" s="243">
        <f t="shared" si="45"/>
        <v>0.68096027797520331</v>
      </c>
      <c r="N268" s="210">
        <v>9142</v>
      </c>
      <c r="O268" s="242">
        <v>5369</v>
      </c>
      <c r="P268" s="243">
        <f t="shared" si="46"/>
        <v>0.58728943338437978</v>
      </c>
      <c r="Q268" s="243">
        <f t="shared" si="47"/>
        <v>0.38514548238897395</v>
      </c>
      <c r="R268" s="243">
        <f t="shared" si="48"/>
        <v>0.60607189420748742</v>
      </c>
      <c r="S268" s="244">
        <f t="shared" si="49"/>
        <v>9.3670844590823532E-2</v>
      </c>
    </row>
    <row r="269" spans="1:19" x14ac:dyDescent="0.25">
      <c r="A269" s="206" t="s">
        <v>122</v>
      </c>
      <c r="B269" s="241">
        <v>0</v>
      </c>
      <c r="C269" s="242">
        <v>0</v>
      </c>
      <c r="D269" s="243" t="str">
        <f t="shared" si="40"/>
        <v/>
      </c>
      <c r="E269" s="210">
        <v>0</v>
      </c>
      <c r="F269" s="242">
        <v>0</v>
      </c>
      <c r="G269" s="243" t="str">
        <f t="shared" si="41"/>
        <v/>
      </c>
      <c r="H269" s="243" t="str">
        <f t="shared" si="42"/>
        <v/>
      </c>
      <c r="I269" s="243" t="str">
        <f t="shared" si="43"/>
        <v/>
      </c>
      <c r="J269" s="244" t="str">
        <f t="shared" si="44"/>
        <v/>
      </c>
      <c r="K269" s="245">
        <v>0</v>
      </c>
      <c r="L269" s="242">
        <v>0</v>
      </c>
      <c r="M269" s="243" t="str">
        <f t="shared" si="45"/>
        <v/>
      </c>
      <c r="N269" s="210">
        <v>288</v>
      </c>
      <c r="O269" s="242">
        <v>86</v>
      </c>
      <c r="P269" s="243">
        <f t="shared" si="46"/>
        <v>0.2986111111111111</v>
      </c>
      <c r="Q269" s="243">
        <f t="shared" si="47"/>
        <v>-1</v>
      </c>
      <c r="R269" s="243">
        <f t="shared" si="48"/>
        <v>-1</v>
      </c>
      <c r="S269" s="244" t="str">
        <f t="shared" si="49"/>
        <v/>
      </c>
    </row>
    <row r="270" spans="1:19" x14ac:dyDescent="0.25">
      <c r="A270" s="206" t="s">
        <v>282</v>
      </c>
      <c r="B270" s="241">
        <v>0</v>
      </c>
      <c r="C270" s="242">
        <v>0</v>
      </c>
      <c r="D270" s="243" t="str">
        <f t="shared" si="40"/>
        <v/>
      </c>
      <c r="E270" s="210">
        <v>0</v>
      </c>
      <c r="F270" s="242">
        <v>0</v>
      </c>
      <c r="G270" s="243" t="str">
        <f t="shared" si="41"/>
        <v/>
      </c>
      <c r="H270" s="243" t="str">
        <f t="shared" si="42"/>
        <v/>
      </c>
      <c r="I270" s="243" t="str">
        <f t="shared" si="43"/>
        <v/>
      </c>
      <c r="J270" s="244" t="str">
        <f t="shared" si="44"/>
        <v/>
      </c>
      <c r="K270" s="245">
        <v>0</v>
      </c>
      <c r="L270" s="242">
        <v>0</v>
      </c>
      <c r="M270" s="243" t="str">
        <f t="shared" si="45"/>
        <v/>
      </c>
      <c r="N270" s="210">
        <v>116</v>
      </c>
      <c r="O270" s="242">
        <v>73</v>
      </c>
      <c r="P270" s="243">
        <f t="shared" si="46"/>
        <v>0.62931034482758619</v>
      </c>
      <c r="Q270" s="243">
        <f t="shared" si="47"/>
        <v>-1</v>
      </c>
      <c r="R270" s="243">
        <f t="shared" si="48"/>
        <v>-1</v>
      </c>
      <c r="S270" s="244" t="str">
        <f t="shared" si="49"/>
        <v/>
      </c>
    </row>
    <row r="271" spans="1:19" ht="14.25" thickBot="1" x14ac:dyDescent="0.3">
      <c r="A271" s="206" t="s">
        <v>107</v>
      </c>
      <c r="B271" s="241">
        <v>0</v>
      </c>
      <c r="C271" s="242">
        <v>0</v>
      </c>
      <c r="D271" s="243" t="str">
        <f t="shared" si="40"/>
        <v/>
      </c>
      <c r="E271" s="210">
        <v>0</v>
      </c>
      <c r="F271" s="242">
        <v>0</v>
      </c>
      <c r="G271" s="243" t="str">
        <f t="shared" si="41"/>
        <v/>
      </c>
      <c r="H271" s="243" t="str">
        <f t="shared" si="42"/>
        <v/>
      </c>
      <c r="I271" s="243" t="str">
        <f t="shared" si="43"/>
        <v/>
      </c>
      <c r="J271" s="244" t="str">
        <f t="shared" si="44"/>
        <v/>
      </c>
      <c r="K271" s="245">
        <v>0</v>
      </c>
      <c r="L271" s="242">
        <v>0</v>
      </c>
      <c r="M271" s="243" t="str">
        <f t="shared" si="45"/>
        <v/>
      </c>
      <c r="N271" s="210">
        <v>150</v>
      </c>
      <c r="O271" s="242">
        <v>0</v>
      </c>
      <c r="P271" s="243">
        <f t="shared" si="46"/>
        <v>0</v>
      </c>
      <c r="Q271" s="243">
        <f t="shared" si="47"/>
        <v>-1</v>
      </c>
      <c r="R271" s="243" t="str">
        <f t="shared" si="48"/>
        <v/>
      </c>
      <c r="S271" s="244" t="str">
        <f t="shared" si="49"/>
        <v/>
      </c>
    </row>
    <row r="272" spans="1:19" ht="15.75" thickTop="1" x14ac:dyDescent="0.25">
      <c r="A272" s="233" t="s">
        <v>341</v>
      </c>
      <c r="B272" s="234">
        <v>2304</v>
      </c>
      <c r="C272" s="235">
        <v>1725</v>
      </c>
      <c r="D272" s="236">
        <f t="shared" si="40"/>
        <v>0.74869791666666663</v>
      </c>
      <c r="E272" s="237">
        <v>1952</v>
      </c>
      <c r="F272" s="235">
        <v>1514</v>
      </c>
      <c r="G272" s="236">
        <f t="shared" si="41"/>
        <v>0.77561475409836067</v>
      </c>
      <c r="H272" s="236">
        <f t="shared" si="42"/>
        <v>0.18032786885245899</v>
      </c>
      <c r="I272" s="236">
        <f t="shared" si="43"/>
        <v>0.13936591809775423</v>
      </c>
      <c r="J272" s="238">
        <f t="shared" si="44"/>
        <v>-2.6916837431694041E-2</v>
      </c>
      <c r="K272" s="239">
        <v>15499</v>
      </c>
      <c r="L272" s="235">
        <v>11820</v>
      </c>
      <c r="M272" s="236">
        <f t="shared" si="45"/>
        <v>0.76262984708690884</v>
      </c>
      <c r="N272" s="237">
        <v>12928</v>
      </c>
      <c r="O272" s="235">
        <v>9475</v>
      </c>
      <c r="P272" s="236">
        <f t="shared" si="46"/>
        <v>0.73290532178217827</v>
      </c>
      <c r="Q272" s="236">
        <f t="shared" si="47"/>
        <v>0.19887066831683176</v>
      </c>
      <c r="R272" s="236">
        <f t="shared" si="48"/>
        <v>0.24749340369393136</v>
      </c>
      <c r="S272" s="238">
        <f t="shared" si="49"/>
        <v>2.9724525304730576E-2</v>
      </c>
    </row>
    <row r="273" spans="1:19" ht="14.25" thickBot="1" x14ac:dyDescent="0.3">
      <c r="A273" s="206" t="s">
        <v>277</v>
      </c>
      <c r="B273" s="241">
        <v>2304</v>
      </c>
      <c r="C273" s="242">
        <v>1725</v>
      </c>
      <c r="D273" s="243">
        <f t="shared" si="40"/>
        <v>0.74869791666666663</v>
      </c>
      <c r="E273" s="210">
        <v>1952</v>
      </c>
      <c r="F273" s="242">
        <v>1514</v>
      </c>
      <c r="G273" s="243">
        <f t="shared" si="41"/>
        <v>0.77561475409836067</v>
      </c>
      <c r="H273" s="243">
        <f t="shared" si="42"/>
        <v>0.18032786885245899</v>
      </c>
      <c r="I273" s="243">
        <f t="shared" si="43"/>
        <v>0.13936591809775423</v>
      </c>
      <c r="J273" s="244">
        <f t="shared" si="44"/>
        <v>-2.6916837431694041E-2</v>
      </c>
      <c r="K273" s="245">
        <v>15499</v>
      </c>
      <c r="L273" s="242">
        <v>11820</v>
      </c>
      <c r="M273" s="243">
        <f t="shared" si="45"/>
        <v>0.76262984708690884</v>
      </c>
      <c r="N273" s="210">
        <v>12928</v>
      </c>
      <c r="O273" s="242">
        <v>9475</v>
      </c>
      <c r="P273" s="243">
        <f t="shared" si="46"/>
        <v>0.73290532178217827</v>
      </c>
      <c r="Q273" s="243">
        <f t="shared" si="47"/>
        <v>0.19887066831683176</v>
      </c>
      <c r="R273" s="243">
        <f t="shared" si="48"/>
        <v>0.24749340369393136</v>
      </c>
      <c r="S273" s="244">
        <f t="shared" si="49"/>
        <v>2.9724525304730576E-2</v>
      </c>
    </row>
    <row r="274" spans="1:19" ht="15.75" thickTop="1" x14ac:dyDescent="0.25">
      <c r="A274" s="233" t="s">
        <v>342</v>
      </c>
      <c r="B274" s="234">
        <v>2276</v>
      </c>
      <c r="C274" s="235">
        <v>2082</v>
      </c>
      <c r="D274" s="236">
        <f t="shared" si="40"/>
        <v>0.91476274165202109</v>
      </c>
      <c r="E274" s="237">
        <v>1282</v>
      </c>
      <c r="F274" s="235">
        <v>1106</v>
      </c>
      <c r="G274" s="236">
        <f t="shared" si="41"/>
        <v>0.86271450858034326</v>
      </c>
      <c r="H274" s="236">
        <f t="shared" si="42"/>
        <v>0.77535101404056173</v>
      </c>
      <c r="I274" s="236">
        <f t="shared" si="43"/>
        <v>0.88245931283905965</v>
      </c>
      <c r="J274" s="238">
        <f t="shared" si="44"/>
        <v>5.204823307167783E-2</v>
      </c>
      <c r="K274" s="239">
        <v>13813</v>
      </c>
      <c r="L274" s="235">
        <v>11923</v>
      </c>
      <c r="M274" s="236">
        <f t="shared" si="45"/>
        <v>0.86317237385072032</v>
      </c>
      <c r="N274" s="237">
        <v>8612</v>
      </c>
      <c r="O274" s="235">
        <v>7163</v>
      </c>
      <c r="P274" s="236">
        <f t="shared" si="46"/>
        <v>0.83174640037157455</v>
      </c>
      <c r="Q274" s="236">
        <f t="shared" si="47"/>
        <v>0.60392475615420338</v>
      </c>
      <c r="R274" s="236">
        <f t="shared" si="48"/>
        <v>0.66452603657685327</v>
      </c>
      <c r="S274" s="238">
        <f t="shared" si="49"/>
        <v>3.1425973479145775E-2</v>
      </c>
    </row>
    <row r="275" spans="1:19" ht="14.25" thickBot="1" x14ac:dyDescent="0.3">
      <c r="A275" s="206" t="s">
        <v>278</v>
      </c>
      <c r="B275" s="241">
        <v>2276</v>
      </c>
      <c r="C275" s="242">
        <v>2082</v>
      </c>
      <c r="D275" s="243">
        <f t="shared" si="40"/>
        <v>0.91476274165202109</v>
      </c>
      <c r="E275" s="210">
        <v>1282</v>
      </c>
      <c r="F275" s="242">
        <v>1106</v>
      </c>
      <c r="G275" s="243">
        <f t="shared" si="41"/>
        <v>0.86271450858034326</v>
      </c>
      <c r="H275" s="243">
        <f t="shared" si="42"/>
        <v>0.77535101404056173</v>
      </c>
      <c r="I275" s="243">
        <f t="shared" si="43"/>
        <v>0.88245931283905965</v>
      </c>
      <c r="J275" s="244">
        <f t="shared" si="44"/>
        <v>5.204823307167783E-2</v>
      </c>
      <c r="K275" s="245">
        <v>13813</v>
      </c>
      <c r="L275" s="242">
        <v>11923</v>
      </c>
      <c r="M275" s="243">
        <f t="shared" si="45"/>
        <v>0.86317237385072032</v>
      </c>
      <c r="N275" s="210">
        <v>8612</v>
      </c>
      <c r="O275" s="242">
        <v>7163</v>
      </c>
      <c r="P275" s="243">
        <f t="shared" si="46"/>
        <v>0.83174640037157455</v>
      </c>
      <c r="Q275" s="243">
        <f t="shared" si="47"/>
        <v>0.60392475615420338</v>
      </c>
      <c r="R275" s="243">
        <f t="shared" si="48"/>
        <v>0.66452603657685327</v>
      </c>
      <c r="S275" s="244">
        <f t="shared" si="49"/>
        <v>3.1425973479145775E-2</v>
      </c>
    </row>
    <row r="276" spans="1:19" ht="15.75" thickTop="1" x14ac:dyDescent="0.25">
      <c r="A276" s="233" t="s">
        <v>343</v>
      </c>
      <c r="B276" s="234">
        <v>2212</v>
      </c>
      <c r="C276" s="235">
        <v>2093</v>
      </c>
      <c r="D276" s="236">
        <f t="shared" si="40"/>
        <v>0.94620253164556967</v>
      </c>
      <c r="E276" s="237">
        <v>1256</v>
      </c>
      <c r="F276" s="235">
        <v>1097</v>
      </c>
      <c r="G276" s="236">
        <f t="shared" si="41"/>
        <v>0.87340764331210186</v>
      </c>
      <c r="H276" s="236">
        <f t="shared" si="42"/>
        <v>0.76114649681528657</v>
      </c>
      <c r="I276" s="236">
        <f t="shared" si="43"/>
        <v>0.90793072014585241</v>
      </c>
      <c r="J276" s="238">
        <f t="shared" si="44"/>
        <v>7.2794888333467811E-2</v>
      </c>
      <c r="K276" s="239">
        <v>10778</v>
      </c>
      <c r="L276" s="235">
        <v>9212</v>
      </c>
      <c r="M276" s="236">
        <f t="shared" si="45"/>
        <v>0.85470402672109858</v>
      </c>
      <c r="N276" s="237">
        <v>8592</v>
      </c>
      <c r="O276" s="235">
        <v>6833</v>
      </c>
      <c r="P276" s="236">
        <f t="shared" si="46"/>
        <v>0.79527467411545627</v>
      </c>
      <c r="Q276" s="236">
        <f t="shared" si="47"/>
        <v>0.25442271880819356</v>
      </c>
      <c r="R276" s="236">
        <f t="shared" si="48"/>
        <v>0.34816332504024583</v>
      </c>
      <c r="S276" s="238">
        <f t="shared" si="49"/>
        <v>5.9429352605642305E-2</v>
      </c>
    </row>
    <row r="277" spans="1:19" ht="14.25" thickBot="1" x14ac:dyDescent="0.3">
      <c r="A277" s="206" t="s">
        <v>278</v>
      </c>
      <c r="B277" s="241">
        <v>2212</v>
      </c>
      <c r="C277" s="242">
        <v>2093</v>
      </c>
      <c r="D277" s="243">
        <f t="shared" si="40"/>
        <v>0.94620253164556967</v>
      </c>
      <c r="E277" s="210">
        <v>1256</v>
      </c>
      <c r="F277" s="242">
        <v>1097</v>
      </c>
      <c r="G277" s="243">
        <f t="shared" si="41"/>
        <v>0.87340764331210186</v>
      </c>
      <c r="H277" s="243">
        <f t="shared" si="42"/>
        <v>0.76114649681528657</v>
      </c>
      <c r="I277" s="243">
        <f t="shared" si="43"/>
        <v>0.90793072014585241</v>
      </c>
      <c r="J277" s="244">
        <f t="shared" si="44"/>
        <v>7.2794888333467811E-2</v>
      </c>
      <c r="K277" s="245">
        <v>10778</v>
      </c>
      <c r="L277" s="242">
        <v>9212</v>
      </c>
      <c r="M277" s="243">
        <f t="shared" si="45"/>
        <v>0.85470402672109858</v>
      </c>
      <c r="N277" s="210">
        <v>8592</v>
      </c>
      <c r="O277" s="242">
        <v>6833</v>
      </c>
      <c r="P277" s="243">
        <f t="shared" si="46"/>
        <v>0.79527467411545627</v>
      </c>
      <c r="Q277" s="243">
        <f t="shared" si="47"/>
        <v>0.25442271880819356</v>
      </c>
      <c r="R277" s="243">
        <f t="shared" si="48"/>
        <v>0.34816332504024583</v>
      </c>
      <c r="S277" s="244">
        <f t="shared" si="49"/>
        <v>5.9429352605642305E-2</v>
      </c>
    </row>
    <row r="278" spans="1:19" ht="15.75" thickTop="1" x14ac:dyDescent="0.25">
      <c r="A278" s="233" t="s">
        <v>344</v>
      </c>
      <c r="B278" s="234">
        <v>2192</v>
      </c>
      <c r="C278" s="235">
        <v>1984</v>
      </c>
      <c r="D278" s="236">
        <f t="shared" si="40"/>
        <v>0.9051094890510949</v>
      </c>
      <c r="E278" s="237">
        <v>3030</v>
      </c>
      <c r="F278" s="235">
        <v>2712</v>
      </c>
      <c r="G278" s="236">
        <f t="shared" si="41"/>
        <v>0.89504950495049507</v>
      </c>
      <c r="H278" s="236">
        <f t="shared" si="42"/>
        <v>-0.27656765676567652</v>
      </c>
      <c r="I278" s="236">
        <f t="shared" si="43"/>
        <v>-0.26843657817109146</v>
      </c>
      <c r="J278" s="238">
        <f t="shared" si="44"/>
        <v>1.0059984100599828E-2</v>
      </c>
      <c r="K278" s="239">
        <v>15478</v>
      </c>
      <c r="L278" s="235">
        <v>12763</v>
      </c>
      <c r="M278" s="236">
        <f t="shared" si="45"/>
        <v>0.82458974027652154</v>
      </c>
      <c r="N278" s="237">
        <v>19409</v>
      </c>
      <c r="O278" s="235">
        <v>14989</v>
      </c>
      <c r="P278" s="236">
        <f t="shared" si="46"/>
        <v>0.77227059611520432</v>
      </c>
      <c r="Q278" s="236">
        <f t="shared" si="47"/>
        <v>-0.20253490648668149</v>
      </c>
      <c r="R278" s="236">
        <f t="shared" si="48"/>
        <v>-0.14850890653145643</v>
      </c>
      <c r="S278" s="238">
        <f t="shared" si="49"/>
        <v>5.2319144161317221E-2</v>
      </c>
    </row>
    <row r="279" spans="1:19" x14ac:dyDescent="0.25">
      <c r="A279" s="206" t="s">
        <v>278</v>
      </c>
      <c r="B279" s="241">
        <v>2192</v>
      </c>
      <c r="C279" s="242">
        <v>1984</v>
      </c>
      <c r="D279" s="243">
        <f t="shared" si="40"/>
        <v>0.9051094890510949</v>
      </c>
      <c r="E279" s="210">
        <v>1972</v>
      </c>
      <c r="F279" s="242">
        <v>1749</v>
      </c>
      <c r="G279" s="243">
        <f t="shared" si="41"/>
        <v>0.88691683569979718</v>
      </c>
      <c r="H279" s="243">
        <f t="shared" si="42"/>
        <v>0.11156186612576069</v>
      </c>
      <c r="I279" s="243">
        <f t="shared" si="43"/>
        <v>0.1343624928530589</v>
      </c>
      <c r="J279" s="244">
        <f t="shared" si="44"/>
        <v>1.8192653351297716E-2</v>
      </c>
      <c r="K279" s="245">
        <v>12182</v>
      </c>
      <c r="L279" s="242">
        <v>10072</v>
      </c>
      <c r="M279" s="243">
        <f t="shared" si="45"/>
        <v>0.82679362994582173</v>
      </c>
      <c r="N279" s="210">
        <v>12663</v>
      </c>
      <c r="O279" s="242">
        <v>9679</v>
      </c>
      <c r="P279" s="243">
        <f t="shared" si="46"/>
        <v>0.76435283897970463</v>
      </c>
      <c r="Q279" s="243">
        <f t="shared" si="47"/>
        <v>-3.7984679775724506E-2</v>
      </c>
      <c r="R279" s="243">
        <f t="shared" si="48"/>
        <v>4.0603368116540972E-2</v>
      </c>
      <c r="S279" s="244">
        <f t="shared" si="49"/>
        <v>6.2440790966117099E-2</v>
      </c>
    </row>
    <row r="280" spans="1:19" ht="14.25" thickBot="1" x14ac:dyDescent="0.3">
      <c r="A280" s="206" t="s">
        <v>282</v>
      </c>
      <c r="B280" s="241">
        <v>0</v>
      </c>
      <c r="C280" s="242">
        <v>0</v>
      </c>
      <c r="D280" s="243" t="str">
        <f t="shared" si="40"/>
        <v/>
      </c>
      <c r="E280" s="210">
        <v>1058</v>
      </c>
      <c r="F280" s="242">
        <v>963</v>
      </c>
      <c r="G280" s="243">
        <f t="shared" si="41"/>
        <v>0.91020793950850665</v>
      </c>
      <c r="H280" s="243">
        <f t="shared" si="42"/>
        <v>-1</v>
      </c>
      <c r="I280" s="243">
        <f t="shared" si="43"/>
        <v>-1</v>
      </c>
      <c r="J280" s="244" t="str">
        <f t="shared" si="44"/>
        <v/>
      </c>
      <c r="K280" s="245">
        <v>3296</v>
      </c>
      <c r="L280" s="242">
        <v>2691</v>
      </c>
      <c r="M280" s="243">
        <f t="shared" si="45"/>
        <v>0.81644417475728159</v>
      </c>
      <c r="N280" s="210">
        <v>6746</v>
      </c>
      <c r="O280" s="242">
        <v>5310</v>
      </c>
      <c r="P280" s="243">
        <f t="shared" si="46"/>
        <v>0.78713311592054547</v>
      </c>
      <c r="Q280" s="243">
        <f t="shared" si="47"/>
        <v>-0.51141417136080647</v>
      </c>
      <c r="R280" s="243">
        <f t="shared" si="48"/>
        <v>-0.49322033898305084</v>
      </c>
      <c r="S280" s="244">
        <f t="shared" si="49"/>
        <v>2.9311058836736126E-2</v>
      </c>
    </row>
    <row r="281" spans="1:19" ht="15.75" thickTop="1" x14ac:dyDescent="0.25">
      <c r="A281" s="233" t="s">
        <v>345</v>
      </c>
      <c r="B281" s="234">
        <v>2188</v>
      </c>
      <c r="C281" s="235">
        <v>1673</v>
      </c>
      <c r="D281" s="236">
        <f t="shared" si="40"/>
        <v>0.76462522851919557</v>
      </c>
      <c r="E281" s="237">
        <v>592</v>
      </c>
      <c r="F281" s="235">
        <v>516</v>
      </c>
      <c r="G281" s="236">
        <f t="shared" si="41"/>
        <v>0.8716216216216216</v>
      </c>
      <c r="H281" s="236">
        <f t="shared" si="42"/>
        <v>2.6959459459459461</v>
      </c>
      <c r="I281" s="236">
        <f t="shared" si="43"/>
        <v>2.2422480620155039</v>
      </c>
      <c r="J281" s="238">
        <f t="shared" si="44"/>
        <v>-0.10699639310242604</v>
      </c>
      <c r="K281" s="239">
        <v>11114</v>
      </c>
      <c r="L281" s="235">
        <v>8801</v>
      </c>
      <c r="M281" s="236">
        <f t="shared" si="45"/>
        <v>0.79188411013136584</v>
      </c>
      <c r="N281" s="237">
        <v>7888</v>
      </c>
      <c r="O281" s="235">
        <v>6137</v>
      </c>
      <c r="P281" s="236">
        <f t="shared" si="46"/>
        <v>0.77801724137931039</v>
      </c>
      <c r="Q281" s="236">
        <f t="shared" si="47"/>
        <v>0.40897565922920887</v>
      </c>
      <c r="R281" s="236">
        <f t="shared" si="48"/>
        <v>0.4340883167671501</v>
      </c>
      <c r="S281" s="238">
        <f t="shared" si="49"/>
        <v>1.386686875205545E-2</v>
      </c>
    </row>
    <row r="282" spans="1:19" ht="14.25" thickBot="1" x14ac:dyDescent="0.3">
      <c r="A282" s="206" t="s">
        <v>278</v>
      </c>
      <c r="B282" s="241">
        <v>2188</v>
      </c>
      <c r="C282" s="242">
        <v>1673</v>
      </c>
      <c r="D282" s="243">
        <f t="shared" si="40"/>
        <v>0.76462522851919557</v>
      </c>
      <c r="E282" s="210">
        <v>592</v>
      </c>
      <c r="F282" s="242">
        <v>516</v>
      </c>
      <c r="G282" s="243">
        <f t="shared" si="41"/>
        <v>0.8716216216216216</v>
      </c>
      <c r="H282" s="243">
        <f t="shared" si="42"/>
        <v>2.6959459459459461</v>
      </c>
      <c r="I282" s="243">
        <f t="shared" si="43"/>
        <v>2.2422480620155039</v>
      </c>
      <c r="J282" s="244">
        <f t="shared" si="44"/>
        <v>-0.10699639310242604</v>
      </c>
      <c r="K282" s="245">
        <v>11114</v>
      </c>
      <c r="L282" s="242">
        <v>8801</v>
      </c>
      <c r="M282" s="243">
        <f t="shared" si="45"/>
        <v>0.79188411013136584</v>
      </c>
      <c r="N282" s="210">
        <v>7888</v>
      </c>
      <c r="O282" s="242">
        <v>6137</v>
      </c>
      <c r="P282" s="243">
        <f t="shared" si="46"/>
        <v>0.77801724137931039</v>
      </c>
      <c r="Q282" s="243">
        <f t="shared" si="47"/>
        <v>0.40897565922920887</v>
      </c>
      <c r="R282" s="243">
        <f t="shared" si="48"/>
        <v>0.4340883167671501</v>
      </c>
      <c r="S282" s="244">
        <f t="shared" si="49"/>
        <v>1.386686875205545E-2</v>
      </c>
    </row>
    <row r="283" spans="1:19" ht="15.75" thickTop="1" x14ac:dyDescent="0.25">
      <c r="A283" s="233" t="s">
        <v>346</v>
      </c>
      <c r="B283" s="234">
        <v>2100</v>
      </c>
      <c r="C283" s="235">
        <v>1775</v>
      </c>
      <c r="D283" s="236">
        <f t="shared" si="40"/>
        <v>0.84523809523809523</v>
      </c>
      <c r="E283" s="237">
        <v>0</v>
      </c>
      <c r="F283" s="235">
        <v>0</v>
      </c>
      <c r="G283" s="236" t="str">
        <f t="shared" si="41"/>
        <v/>
      </c>
      <c r="H283" s="236" t="str">
        <f t="shared" si="42"/>
        <v/>
      </c>
      <c r="I283" s="236" t="str">
        <f t="shared" si="43"/>
        <v/>
      </c>
      <c r="J283" s="238" t="str">
        <f t="shared" si="44"/>
        <v/>
      </c>
      <c r="K283" s="239">
        <v>7199</v>
      </c>
      <c r="L283" s="235">
        <v>5847</v>
      </c>
      <c r="M283" s="236">
        <f t="shared" si="45"/>
        <v>0.812196138352549</v>
      </c>
      <c r="N283" s="237">
        <v>1649</v>
      </c>
      <c r="O283" s="235">
        <v>1096</v>
      </c>
      <c r="P283" s="236">
        <f t="shared" si="46"/>
        <v>0.66464523953911459</v>
      </c>
      <c r="Q283" s="236">
        <f t="shared" si="47"/>
        <v>3.3656761673741658</v>
      </c>
      <c r="R283" s="236">
        <f t="shared" si="48"/>
        <v>4.3348540145985401</v>
      </c>
      <c r="S283" s="238">
        <f t="shared" si="49"/>
        <v>0.14755089881343442</v>
      </c>
    </row>
    <row r="284" spans="1:19" ht="14.25" thickBot="1" x14ac:dyDescent="0.3">
      <c r="A284" s="206" t="s">
        <v>107</v>
      </c>
      <c r="B284" s="241">
        <v>2100</v>
      </c>
      <c r="C284" s="242">
        <v>1775</v>
      </c>
      <c r="D284" s="243">
        <f t="shared" si="40"/>
        <v>0.84523809523809523</v>
      </c>
      <c r="E284" s="210">
        <v>0</v>
      </c>
      <c r="F284" s="242">
        <v>0</v>
      </c>
      <c r="G284" s="243" t="str">
        <f t="shared" si="41"/>
        <v/>
      </c>
      <c r="H284" s="243" t="str">
        <f t="shared" si="42"/>
        <v/>
      </c>
      <c r="I284" s="243" t="str">
        <f t="shared" si="43"/>
        <v/>
      </c>
      <c r="J284" s="244" t="str">
        <f t="shared" si="44"/>
        <v/>
      </c>
      <c r="K284" s="245">
        <v>7199</v>
      </c>
      <c r="L284" s="242">
        <v>5847</v>
      </c>
      <c r="M284" s="243">
        <f t="shared" si="45"/>
        <v>0.812196138352549</v>
      </c>
      <c r="N284" s="210">
        <v>1649</v>
      </c>
      <c r="O284" s="242">
        <v>1096</v>
      </c>
      <c r="P284" s="243">
        <f t="shared" si="46"/>
        <v>0.66464523953911459</v>
      </c>
      <c r="Q284" s="243">
        <f t="shared" si="47"/>
        <v>3.3656761673741658</v>
      </c>
      <c r="R284" s="243">
        <f t="shared" si="48"/>
        <v>4.3348540145985401</v>
      </c>
      <c r="S284" s="244">
        <f t="shared" si="49"/>
        <v>0.14755089881343442</v>
      </c>
    </row>
    <row r="285" spans="1:19" ht="15.75" thickTop="1" x14ac:dyDescent="0.25">
      <c r="A285" s="233" t="s">
        <v>347</v>
      </c>
      <c r="B285" s="234">
        <v>1920</v>
      </c>
      <c r="C285" s="235">
        <v>1870</v>
      </c>
      <c r="D285" s="236">
        <f t="shared" si="40"/>
        <v>0.97395833333333337</v>
      </c>
      <c r="E285" s="237">
        <v>0</v>
      </c>
      <c r="F285" s="235">
        <v>0</v>
      </c>
      <c r="G285" s="236" t="str">
        <f t="shared" si="41"/>
        <v/>
      </c>
      <c r="H285" s="236" t="str">
        <f t="shared" si="42"/>
        <v/>
      </c>
      <c r="I285" s="236" t="str">
        <f t="shared" si="43"/>
        <v/>
      </c>
      <c r="J285" s="238" t="str">
        <f t="shared" si="44"/>
        <v/>
      </c>
      <c r="K285" s="239">
        <v>2868</v>
      </c>
      <c r="L285" s="235">
        <v>2137</v>
      </c>
      <c r="M285" s="236">
        <f t="shared" si="45"/>
        <v>0.74511854951185497</v>
      </c>
      <c r="N285" s="237">
        <v>294</v>
      </c>
      <c r="O285" s="235">
        <v>115</v>
      </c>
      <c r="P285" s="236">
        <f t="shared" si="46"/>
        <v>0.391156462585034</v>
      </c>
      <c r="Q285" s="236">
        <f t="shared" si="47"/>
        <v>8.7551020408163271</v>
      </c>
      <c r="R285" s="236">
        <f t="shared" si="48"/>
        <v>17.582608695652173</v>
      </c>
      <c r="S285" s="238">
        <f t="shared" si="49"/>
        <v>0.35396208692682096</v>
      </c>
    </row>
    <row r="286" spans="1:19" x14ac:dyDescent="0.25">
      <c r="A286" s="206" t="s">
        <v>107</v>
      </c>
      <c r="B286" s="241">
        <v>1920</v>
      </c>
      <c r="C286" s="242">
        <v>1870</v>
      </c>
      <c r="D286" s="243">
        <f t="shared" si="40"/>
        <v>0.97395833333333337</v>
      </c>
      <c r="E286" s="210">
        <v>0</v>
      </c>
      <c r="F286" s="242">
        <v>0</v>
      </c>
      <c r="G286" s="243" t="str">
        <f t="shared" si="41"/>
        <v/>
      </c>
      <c r="H286" s="243" t="str">
        <f t="shared" si="42"/>
        <v/>
      </c>
      <c r="I286" s="243" t="str">
        <f t="shared" si="43"/>
        <v/>
      </c>
      <c r="J286" s="244" t="str">
        <f t="shared" si="44"/>
        <v/>
      </c>
      <c r="K286" s="245">
        <v>2520</v>
      </c>
      <c r="L286" s="242">
        <v>1870</v>
      </c>
      <c r="M286" s="243">
        <f t="shared" si="45"/>
        <v>0.74206349206349209</v>
      </c>
      <c r="N286" s="210">
        <v>150</v>
      </c>
      <c r="O286" s="242">
        <v>0</v>
      </c>
      <c r="P286" s="243">
        <f t="shared" si="46"/>
        <v>0</v>
      </c>
      <c r="Q286" s="243">
        <f t="shared" si="47"/>
        <v>15.8</v>
      </c>
      <c r="R286" s="243" t="str">
        <f t="shared" si="48"/>
        <v/>
      </c>
      <c r="S286" s="244">
        <f t="shared" si="49"/>
        <v>0.74206349206349209</v>
      </c>
    </row>
    <row r="287" spans="1:19" ht="14.25" thickBot="1" x14ac:dyDescent="0.3">
      <c r="A287" s="206" t="s">
        <v>126</v>
      </c>
      <c r="B287" s="241">
        <v>0</v>
      </c>
      <c r="C287" s="242">
        <v>0</v>
      </c>
      <c r="D287" s="243" t="str">
        <f t="shared" si="40"/>
        <v/>
      </c>
      <c r="E287" s="210">
        <v>0</v>
      </c>
      <c r="F287" s="242">
        <v>0</v>
      </c>
      <c r="G287" s="243" t="str">
        <f t="shared" si="41"/>
        <v/>
      </c>
      <c r="H287" s="243" t="str">
        <f t="shared" si="42"/>
        <v/>
      </c>
      <c r="I287" s="243" t="str">
        <f t="shared" si="43"/>
        <v/>
      </c>
      <c r="J287" s="244" t="str">
        <f t="shared" si="44"/>
        <v/>
      </c>
      <c r="K287" s="245">
        <v>348</v>
      </c>
      <c r="L287" s="242">
        <v>267</v>
      </c>
      <c r="M287" s="243">
        <f t="shared" si="45"/>
        <v>0.76724137931034486</v>
      </c>
      <c r="N287" s="210">
        <v>144</v>
      </c>
      <c r="O287" s="242">
        <v>115</v>
      </c>
      <c r="P287" s="243">
        <f t="shared" si="46"/>
        <v>0.79861111111111116</v>
      </c>
      <c r="Q287" s="243">
        <f t="shared" si="47"/>
        <v>1.4166666666666665</v>
      </c>
      <c r="R287" s="243">
        <f t="shared" si="48"/>
        <v>1.3217391304347825</v>
      </c>
      <c r="S287" s="244">
        <f t="shared" si="49"/>
        <v>-3.1369731800766298E-2</v>
      </c>
    </row>
    <row r="288" spans="1:19" ht="15.75" thickTop="1" x14ac:dyDescent="0.25">
      <c r="A288" s="233" t="s">
        <v>348</v>
      </c>
      <c r="B288" s="234">
        <v>1838</v>
      </c>
      <c r="C288" s="235">
        <v>1590</v>
      </c>
      <c r="D288" s="236">
        <f t="shared" si="40"/>
        <v>0.86507072905331883</v>
      </c>
      <c r="E288" s="237">
        <v>1470</v>
      </c>
      <c r="F288" s="235">
        <v>1274</v>
      </c>
      <c r="G288" s="236">
        <f t="shared" si="41"/>
        <v>0.8666666666666667</v>
      </c>
      <c r="H288" s="236">
        <f t="shared" si="42"/>
        <v>0.25034013605442174</v>
      </c>
      <c r="I288" s="236">
        <f t="shared" si="43"/>
        <v>0.24803767660910525</v>
      </c>
      <c r="J288" s="238">
        <f t="shared" si="44"/>
        <v>-1.5959376133478642E-3</v>
      </c>
      <c r="K288" s="239">
        <v>12469</v>
      </c>
      <c r="L288" s="235">
        <v>10120</v>
      </c>
      <c r="M288" s="236">
        <f t="shared" si="45"/>
        <v>0.81161279974336353</v>
      </c>
      <c r="N288" s="237">
        <v>11645</v>
      </c>
      <c r="O288" s="235">
        <v>9195</v>
      </c>
      <c r="P288" s="236">
        <f t="shared" si="46"/>
        <v>0.78960927436668094</v>
      </c>
      <c r="Q288" s="236">
        <f t="shared" si="47"/>
        <v>7.0759982825246981E-2</v>
      </c>
      <c r="R288" s="236">
        <f t="shared" si="48"/>
        <v>0.10059815116911364</v>
      </c>
      <c r="S288" s="238">
        <f t="shared" si="49"/>
        <v>2.2003525376682598E-2</v>
      </c>
    </row>
    <row r="289" spans="1:19" ht="14.25" thickBot="1" x14ac:dyDescent="0.3">
      <c r="A289" s="206" t="s">
        <v>278</v>
      </c>
      <c r="B289" s="241">
        <v>1838</v>
      </c>
      <c r="C289" s="242">
        <v>1590</v>
      </c>
      <c r="D289" s="243">
        <f t="shared" si="40"/>
        <v>0.86507072905331883</v>
      </c>
      <c r="E289" s="210">
        <v>1470</v>
      </c>
      <c r="F289" s="242">
        <v>1274</v>
      </c>
      <c r="G289" s="243">
        <f t="shared" si="41"/>
        <v>0.8666666666666667</v>
      </c>
      <c r="H289" s="243">
        <f t="shared" si="42"/>
        <v>0.25034013605442174</v>
      </c>
      <c r="I289" s="243">
        <f t="shared" si="43"/>
        <v>0.24803767660910525</v>
      </c>
      <c r="J289" s="244">
        <f t="shared" si="44"/>
        <v>-1.5959376133478642E-3</v>
      </c>
      <c r="K289" s="245">
        <v>12469</v>
      </c>
      <c r="L289" s="242">
        <v>10120</v>
      </c>
      <c r="M289" s="243">
        <f t="shared" si="45"/>
        <v>0.81161279974336353</v>
      </c>
      <c r="N289" s="210">
        <v>11645</v>
      </c>
      <c r="O289" s="242">
        <v>9195</v>
      </c>
      <c r="P289" s="243">
        <f t="shared" si="46"/>
        <v>0.78960927436668094</v>
      </c>
      <c r="Q289" s="243">
        <f t="shared" si="47"/>
        <v>7.0759982825246981E-2</v>
      </c>
      <c r="R289" s="243">
        <f t="shared" si="48"/>
        <v>0.10059815116911364</v>
      </c>
      <c r="S289" s="244">
        <f t="shared" si="49"/>
        <v>2.2003525376682598E-2</v>
      </c>
    </row>
    <row r="290" spans="1:19" ht="15.75" thickTop="1" x14ac:dyDescent="0.25">
      <c r="A290" s="233" t="s">
        <v>349</v>
      </c>
      <c r="B290" s="234">
        <v>1830</v>
      </c>
      <c r="C290" s="235">
        <v>1232</v>
      </c>
      <c r="D290" s="236">
        <f t="shared" si="40"/>
        <v>0.67322404371584699</v>
      </c>
      <c r="E290" s="237">
        <v>1625</v>
      </c>
      <c r="F290" s="235">
        <v>1382</v>
      </c>
      <c r="G290" s="236">
        <f t="shared" si="41"/>
        <v>0.85046153846153849</v>
      </c>
      <c r="H290" s="236">
        <f t="shared" si="42"/>
        <v>0.12615384615384606</v>
      </c>
      <c r="I290" s="236">
        <f t="shared" si="43"/>
        <v>-0.1085383502170767</v>
      </c>
      <c r="J290" s="238">
        <f t="shared" si="44"/>
        <v>-0.1772374947456915</v>
      </c>
      <c r="K290" s="239">
        <v>12094</v>
      </c>
      <c r="L290" s="235">
        <v>9155</v>
      </c>
      <c r="M290" s="236">
        <f t="shared" si="45"/>
        <v>0.75698693567058051</v>
      </c>
      <c r="N290" s="237">
        <v>12120</v>
      </c>
      <c r="O290" s="235">
        <v>9304</v>
      </c>
      <c r="P290" s="236">
        <f t="shared" si="46"/>
        <v>0.76765676567656771</v>
      </c>
      <c r="Q290" s="236">
        <f t="shared" si="47"/>
        <v>-2.1452145214521101E-3</v>
      </c>
      <c r="R290" s="236">
        <f t="shared" si="48"/>
        <v>-1.6014617368873552E-2</v>
      </c>
      <c r="S290" s="238">
        <f t="shared" si="49"/>
        <v>-1.0669830005987202E-2</v>
      </c>
    </row>
    <row r="291" spans="1:19" x14ac:dyDescent="0.25">
      <c r="A291" s="206" t="s">
        <v>278</v>
      </c>
      <c r="B291" s="241">
        <v>1830</v>
      </c>
      <c r="C291" s="242">
        <v>1232</v>
      </c>
      <c r="D291" s="243">
        <f t="shared" si="40"/>
        <v>0.67322404371584699</v>
      </c>
      <c r="E291" s="210">
        <v>1625</v>
      </c>
      <c r="F291" s="242">
        <v>1382</v>
      </c>
      <c r="G291" s="243">
        <f t="shared" si="41"/>
        <v>0.85046153846153849</v>
      </c>
      <c r="H291" s="243">
        <f t="shared" si="42"/>
        <v>0.12615384615384606</v>
      </c>
      <c r="I291" s="243">
        <f t="shared" si="43"/>
        <v>-0.1085383502170767</v>
      </c>
      <c r="J291" s="244">
        <f t="shared" si="44"/>
        <v>-0.1772374947456915</v>
      </c>
      <c r="K291" s="245">
        <v>12037</v>
      </c>
      <c r="L291" s="242">
        <v>9129</v>
      </c>
      <c r="M291" s="243">
        <f t="shared" si="45"/>
        <v>0.75841156434327495</v>
      </c>
      <c r="N291" s="210">
        <v>12044</v>
      </c>
      <c r="O291" s="242">
        <v>9280</v>
      </c>
      <c r="P291" s="243">
        <f t="shared" si="46"/>
        <v>0.77050813683161745</v>
      </c>
      <c r="Q291" s="243">
        <f t="shared" si="47"/>
        <v>-5.8120225838587114E-4</v>
      </c>
      <c r="R291" s="243">
        <f t="shared" si="48"/>
        <v>-1.6271551724137967E-2</v>
      </c>
      <c r="S291" s="244">
        <f t="shared" si="49"/>
        <v>-1.2096572488342505E-2</v>
      </c>
    </row>
    <row r="292" spans="1:19" ht="14.25" thickBot="1" x14ac:dyDescent="0.3">
      <c r="A292" s="206" t="s">
        <v>281</v>
      </c>
      <c r="B292" s="241">
        <v>0</v>
      </c>
      <c r="C292" s="242">
        <v>0</v>
      </c>
      <c r="D292" s="243" t="str">
        <f t="shared" si="40"/>
        <v/>
      </c>
      <c r="E292" s="210">
        <v>0</v>
      </c>
      <c r="F292" s="242">
        <v>0</v>
      </c>
      <c r="G292" s="243" t="str">
        <f t="shared" si="41"/>
        <v/>
      </c>
      <c r="H292" s="243" t="str">
        <f t="shared" si="42"/>
        <v/>
      </c>
      <c r="I292" s="243" t="str">
        <f t="shared" si="43"/>
        <v/>
      </c>
      <c r="J292" s="244" t="str">
        <f t="shared" si="44"/>
        <v/>
      </c>
      <c r="K292" s="245">
        <v>57</v>
      </c>
      <c r="L292" s="242">
        <v>26</v>
      </c>
      <c r="M292" s="243">
        <f t="shared" si="45"/>
        <v>0.45614035087719296</v>
      </c>
      <c r="N292" s="210">
        <v>76</v>
      </c>
      <c r="O292" s="242">
        <v>24</v>
      </c>
      <c r="P292" s="243">
        <f t="shared" si="46"/>
        <v>0.31578947368421051</v>
      </c>
      <c r="Q292" s="243">
        <f t="shared" si="47"/>
        <v>-0.25</v>
      </c>
      <c r="R292" s="243">
        <f t="shared" si="48"/>
        <v>8.3333333333333259E-2</v>
      </c>
      <c r="S292" s="244">
        <f t="shared" si="49"/>
        <v>0.14035087719298245</v>
      </c>
    </row>
    <row r="293" spans="1:19" ht="15.75" thickTop="1" x14ac:dyDescent="0.25">
      <c r="A293" s="233" t="s">
        <v>350</v>
      </c>
      <c r="B293" s="234">
        <v>1824</v>
      </c>
      <c r="C293" s="235">
        <v>1337</v>
      </c>
      <c r="D293" s="236">
        <f t="shared" si="40"/>
        <v>0.73300438596491224</v>
      </c>
      <c r="E293" s="237">
        <v>0</v>
      </c>
      <c r="F293" s="235">
        <v>0</v>
      </c>
      <c r="G293" s="236" t="str">
        <f t="shared" si="41"/>
        <v/>
      </c>
      <c r="H293" s="236" t="str">
        <f t="shared" si="42"/>
        <v/>
      </c>
      <c r="I293" s="236" t="str">
        <f t="shared" si="43"/>
        <v/>
      </c>
      <c r="J293" s="238" t="str">
        <f t="shared" si="44"/>
        <v/>
      </c>
      <c r="K293" s="239">
        <v>10310</v>
      </c>
      <c r="L293" s="235">
        <v>6667</v>
      </c>
      <c r="M293" s="236">
        <f t="shared" si="45"/>
        <v>0.64665373423860328</v>
      </c>
      <c r="N293" s="237">
        <v>0</v>
      </c>
      <c r="O293" s="235">
        <v>0</v>
      </c>
      <c r="P293" s="236" t="str">
        <f t="shared" si="46"/>
        <v/>
      </c>
      <c r="Q293" s="236" t="str">
        <f t="shared" si="47"/>
        <v/>
      </c>
      <c r="R293" s="236" t="str">
        <f t="shared" si="48"/>
        <v/>
      </c>
      <c r="S293" s="238" t="str">
        <f t="shared" si="49"/>
        <v/>
      </c>
    </row>
    <row r="294" spans="1:19" ht="14.25" thickBot="1" x14ac:dyDescent="0.3">
      <c r="A294" s="206" t="s">
        <v>277</v>
      </c>
      <c r="B294" s="241">
        <v>1824</v>
      </c>
      <c r="C294" s="242">
        <v>1337</v>
      </c>
      <c r="D294" s="243">
        <f t="shared" si="40"/>
        <v>0.73300438596491224</v>
      </c>
      <c r="E294" s="210">
        <v>0</v>
      </c>
      <c r="F294" s="242">
        <v>0</v>
      </c>
      <c r="G294" s="243" t="str">
        <f t="shared" si="41"/>
        <v/>
      </c>
      <c r="H294" s="243" t="str">
        <f t="shared" si="42"/>
        <v/>
      </c>
      <c r="I294" s="243" t="str">
        <f t="shared" si="43"/>
        <v/>
      </c>
      <c r="J294" s="244" t="str">
        <f t="shared" si="44"/>
        <v/>
      </c>
      <c r="K294" s="245">
        <v>10310</v>
      </c>
      <c r="L294" s="242">
        <v>6667</v>
      </c>
      <c r="M294" s="243">
        <f t="shared" si="45"/>
        <v>0.64665373423860328</v>
      </c>
      <c r="N294" s="210">
        <v>0</v>
      </c>
      <c r="O294" s="242">
        <v>0</v>
      </c>
      <c r="P294" s="243" t="str">
        <f t="shared" si="46"/>
        <v/>
      </c>
      <c r="Q294" s="243" t="str">
        <f t="shared" si="47"/>
        <v/>
      </c>
      <c r="R294" s="243" t="str">
        <f t="shared" si="48"/>
        <v/>
      </c>
      <c r="S294" s="244" t="str">
        <f t="shared" si="49"/>
        <v/>
      </c>
    </row>
    <row r="295" spans="1:19" ht="15.75" thickTop="1" x14ac:dyDescent="0.25">
      <c r="A295" s="233" t="s">
        <v>351</v>
      </c>
      <c r="B295" s="234">
        <v>1636</v>
      </c>
      <c r="C295" s="235">
        <v>1210</v>
      </c>
      <c r="D295" s="236">
        <f t="shared" si="40"/>
        <v>0.73960880195599021</v>
      </c>
      <c r="E295" s="237">
        <v>1540</v>
      </c>
      <c r="F295" s="235">
        <v>1149</v>
      </c>
      <c r="G295" s="236">
        <f t="shared" si="41"/>
        <v>0.74610389610389616</v>
      </c>
      <c r="H295" s="236">
        <f t="shared" si="42"/>
        <v>6.2337662337662358E-2</v>
      </c>
      <c r="I295" s="236">
        <f t="shared" si="43"/>
        <v>5.3089643167972156E-2</v>
      </c>
      <c r="J295" s="238">
        <f t="shared" si="44"/>
        <v>-6.4950941479059443E-3</v>
      </c>
      <c r="K295" s="239">
        <v>11708</v>
      </c>
      <c r="L295" s="235">
        <v>8263</v>
      </c>
      <c r="M295" s="236">
        <f t="shared" si="45"/>
        <v>0.70575674752306117</v>
      </c>
      <c r="N295" s="237">
        <v>10478</v>
      </c>
      <c r="O295" s="235">
        <v>7317</v>
      </c>
      <c r="P295" s="236">
        <f t="shared" si="46"/>
        <v>0.69832029013170449</v>
      </c>
      <c r="Q295" s="236">
        <f t="shared" si="47"/>
        <v>0.11738881465928608</v>
      </c>
      <c r="R295" s="236">
        <f t="shared" si="48"/>
        <v>0.12928795954626215</v>
      </c>
      <c r="S295" s="238">
        <f t="shared" si="49"/>
        <v>7.4364573913566767E-3</v>
      </c>
    </row>
    <row r="296" spans="1:19" ht="14.25" thickBot="1" x14ac:dyDescent="0.3">
      <c r="A296" s="206" t="s">
        <v>278</v>
      </c>
      <c r="B296" s="241">
        <v>1636</v>
      </c>
      <c r="C296" s="242">
        <v>1210</v>
      </c>
      <c r="D296" s="243">
        <f t="shared" si="40"/>
        <v>0.73960880195599021</v>
      </c>
      <c r="E296" s="210">
        <v>1540</v>
      </c>
      <c r="F296" s="242">
        <v>1149</v>
      </c>
      <c r="G296" s="243">
        <f t="shared" si="41"/>
        <v>0.74610389610389616</v>
      </c>
      <c r="H296" s="243">
        <f t="shared" si="42"/>
        <v>6.2337662337662358E-2</v>
      </c>
      <c r="I296" s="243">
        <f t="shared" si="43"/>
        <v>5.3089643167972156E-2</v>
      </c>
      <c r="J296" s="244">
        <f t="shared" si="44"/>
        <v>-6.4950941479059443E-3</v>
      </c>
      <c r="K296" s="245">
        <v>11708</v>
      </c>
      <c r="L296" s="242">
        <v>8263</v>
      </c>
      <c r="M296" s="243">
        <f t="shared" si="45"/>
        <v>0.70575674752306117</v>
      </c>
      <c r="N296" s="210">
        <v>10478</v>
      </c>
      <c r="O296" s="242">
        <v>7317</v>
      </c>
      <c r="P296" s="243">
        <f t="shared" si="46"/>
        <v>0.69832029013170449</v>
      </c>
      <c r="Q296" s="243">
        <f t="shared" si="47"/>
        <v>0.11738881465928608</v>
      </c>
      <c r="R296" s="243">
        <f t="shared" si="48"/>
        <v>0.12928795954626215</v>
      </c>
      <c r="S296" s="244">
        <f t="shared" si="49"/>
        <v>7.4364573913566767E-3</v>
      </c>
    </row>
    <row r="297" spans="1:19" ht="15.75" thickTop="1" x14ac:dyDescent="0.25">
      <c r="A297" s="233" t="s">
        <v>352</v>
      </c>
      <c r="B297" s="234">
        <v>1538</v>
      </c>
      <c r="C297" s="235">
        <v>1329</v>
      </c>
      <c r="D297" s="236">
        <f t="shared" si="40"/>
        <v>0.86410923276983098</v>
      </c>
      <c r="E297" s="237">
        <v>0</v>
      </c>
      <c r="F297" s="235">
        <v>0</v>
      </c>
      <c r="G297" s="236" t="str">
        <f t="shared" si="41"/>
        <v/>
      </c>
      <c r="H297" s="236" t="str">
        <f t="shared" si="42"/>
        <v/>
      </c>
      <c r="I297" s="236" t="str">
        <f t="shared" si="43"/>
        <v/>
      </c>
      <c r="J297" s="238" t="str">
        <f t="shared" si="44"/>
        <v/>
      </c>
      <c r="K297" s="239">
        <v>2208</v>
      </c>
      <c r="L297" s="235">
        <v>1930</v>
      </c>
      <c r="M297" s="236">
        <f t="shared" si="45"/>
        <v>0.87409420289855078</v>
      </c>
      <c r="N297" s="237">
        <v>0</v>
      </c>
      <c r="O297" s="235">
        <v>0</v>
      </c>
      <c r="P297" s="236" t="str">
        <f t="shared" si="46"/>
        <v/>
      </c>
      <c r="Q297" s="236" t="str">
        <f t="shared" si="47"/>
        <v/>
      </c>
      <c r="R297" s="236" t="str">
        <f t="shared" si="48"/>
        <v/>
      </c>
      <c r="S297" s="238" t="str">
        <f t="shared" si="49"/>
        <v/>
      </c>
    </row>
    <row r="298" spans="1:19" ht="14.25" thickBot="1" x14ac:dyDescent="0.3">
      <c r="A298" s="206" t="s">
        <v>277</v>
      </c>
      <c r="B298" s="241">
        <v>1538</v>
      </c>
      <c r="C298" s="242">
        <v>1329</v>
      </c>
      <c r="D298" s="243">
        <f t="shared" si="40"/>
        <v>0.86410923276983098</v>
      </c>
      <c r="E298" s="210">
        <v>0</v>
      </c>
      <c r="F298" s="242">
        <v>0</v>
      </c>
      <c r="G298" s="243" t="str">
        <f t="shared" si="41"/>
        <v/>
      </c>
      <c r="H298" s="243" t="str">
        <f t="shared" si="42"/>
        <v/>
      </c>
      <c r="I298" s="243" t="str">
        <f t="shared" si="43"/>
        <v/>
      </c>
      <c r="J298" s="244" t="str">
        <f t="shared" si="44"/>
        <v/>
      </c>
      <c r="K298" s="245">
        <v>2208</v>
      </c>
      <c r="L298" s="242">
        <v>1930</v>
      </c>
      <c r="M298" s="243">
        <f t="shared" si="45"/>
        <v>0.87409420289855078</v>
      </c>
      <c r="N298" s="210">
        <v>0</v>
      </c>
      <c r="O298" s="242">
        <v>0</v>
      </c>
      <c r="P298" s="243" t="str">
        <f t="shared" si="46"/>
        <v/>
      </c>
      <c r="Q298" s="243" t="str">
        <f t="shared" si="47"/>
        <v/>
      </c>
      <c r="R298" s="243" t="str">
        <f t="shared" si="48"/>
        <v/>
      </c>
      <c r="S298" s="244" t="str">
        <f t="shared" si="49"/>
        <v/>
      </c>
    </row>
    <row r="299" spans="1:19" ht="15.75" thickTop="1" x14ac:dyDescent="0.25">
      <c r="A299" s="233" t="s">
        <v>354</v>
      </c>
      <c r="B299" s="234">
        <v>1344</v>
      </c>
      <c r="C299" s="235">
        <v>1044</v>
      </c>
      <c r="D299" s="236">
        <f t="shared" si="40"/>
        <v>0.7767857142857143</v>
      </c>
      <c r="E299" s="237">
        <v>0</v>
      </c>
      <c r="F299" s="235">
        <v>0</v>
      </c>
      <c r="G299" s="236" t="str">
        <f t="shared" si="41"/>
        <v/>
      </c>
      <c r="H299" s="236" t="str">
        <f t="shared" si="42"/>
        <v/>
      </c>
      <c r="I299" s="236" t="str">
        <f t="shared" si="43"/>
        <v/>
      </c>
      <c r="J299" s="238" t="str">
        <f t="shared" si="44"/>
        <v/>
      </c>
      <c r="K299" s="239">
        <v>6136</v>
      </c>
      <c r="L299" s="235">
        <v>4194</v>
      </c>
      <c r="M299" s="236">
        <f t="shared" si="45"/>
        <v>0.68350717079530643</v>
      </c>
      <c r="N299" s="237">
        <v>0</v>
      </c>
      <c r="O299" s="235">
        <v>0</v>
      </c>
      <c r="P299" s="236" t="str">
        <f t="shared" si="46"/>
        <v/>
      </c>
      <c r="Q299" s="236" t="str">
        <f t="shared" si="47"/>
        <v/>
      </c>
      <c r="R299" s="236" t="str">
        <f t="shared" si="48"/>
        <v/>
      </c>
      <c r="S299" s="238" t="str">
        <f t="shared" si="49"/>
        <v/>
      </c>
    </row>
    <row r="300" spans="1:19" x14ac:dyDescent="0.25">
      <c r="A300" s="206" t="s">
        <v>277</v>
      </c>
      <c r="B300" s="241">
        <v>1344</v>
      </c>
      <c r="C300" s="242">
        <v>1044</v>
      </c>
      <c r="D300" s="243">
        <f t="shared" si="40"/>
        <v>0.7767857142857143</v>
      </c>
      <c r="E300" s="210">
        <v>0</v>
      </c>
      <c r="F300" s="242">
        <v>0</v>
      </c>
      <c r="G300" s="243" t="str">
        <f t="shared" si="41"/>
        <v/>
      </c>
      <c r="H300" s="243" t="str">
        <f t="shared" si="42"/>
        <v/>
      </c>
      <c r="I300" s="243" t="str">
        <f t="shared" si="43"/>
        <v/>
      </c>
      <c r="J300" s="244" t="str">
        <f t="shared" si="44"/>
        <v/>
      </c>
      <c r="K300" s="245">
        <v>6000</v>
      </c>
      <c r="L300" s="242">
        <v>4098</v>
      </c>
      <c r="M300" s="243">
        <f t="shared" si="45"/>
        <v>0.68300000000000005</v>
      </c>
      <c r="N300" s="210">
        <v>0</v>
      </c>
      <c r="O300" s="242">
        <v>0</v>
      </c>
      <c r="P300" s="243" t="str">
        <f t="shared" si="46"/>
        <v/>
      </c>
      <c r="Q300" s="243" t="str">
        <f t="shared" si="47"/>
        <v/>
      </c>
      <c r="R300" s="243" t="str">
        <f t="shared" si="48"/>
        <v/>
      </c>
      <c r="S300" s="244" t="str">
        <f t="shared" si="49"/>
        <v/>
      </c>
    </row>
    <row r="301" spans="1:19" ht="14.25" thickBot="1" x14ac:dyDescent="0.3">
      <c r="A301" s="206" t="s">
        <v>107</v>
      </c>
      <c r="B301" s="241">
        <v>0</v>
      </c>
      <c r="C301" s="242">
        <v>0</v>
      </c>
      <c r="D301" s="243" t="str">
        <f t="shared" si="40"/>
        <v/>
      </c>
      <c r="E301" s="210">
        <v>0</v>
      </c>
      <c r="F301" s="242">
        <v>0</v>
      </c>
      <c r="G301" s="243" t="str">
        <f t="shared" si="41"/>
        <v/>
      </c>
      <c r="H301" s="243" t="str">
        <f t="shared" si="42"/>
        <v/>
      </c>
      <c r="I301" s="243" t="str">
        <f t="shared" si="43"/>
        <v/>
      </c>
      <c r="J301" s="244" t="str">
        <f t="shared" si="44"/>
        <v/>
      </c>
      <c r="K301" s="245">
        <v>136</v>
      </c>
      <c r="L301" s="242">
        <v>96</v>
      </c>
      <c r="M301" s="243">
        <f t="shared" si="45"/>
        <v>0.70588235294117652</v>
      </c>
      <c r="N301" s="210">
        <v>0</v>
      </c>
      <c r="O301" s="242">
        <v>0</v>
      </c>
      <c r="P301" s="243" t="str">
        <f t="shared" si="46"/>
        <v/>
      </c>
      <c r="Q301" s="243" t="str">
        <f t="shared" si="47"/>
        <v/>
      </c>
      <c r="R301" s="243" t="str">
        <f t="shared" si="48"/>
        <v/>
      </c>
      <c r="S301" s="244" t="str">
        <f t="shared" si="49"/>
        <v/>
      </c>
    </row>
    <row r="302" spans="1:19" ht="15.75" thickTop="1" x14ac:dyDescent="0.25">
      <c r="A302" s="233" t="s">
        <v>353</v>
      </c>
      <c r="B302" s="234">
        <v>1344</v>
      </c>
      <c r="C302" s="235">
        <v>1199</v>
      </c>
      <c r="D302" s="236">
        <f t="shared" si="40"/>
        <v>0.89211309523809523</v>
      </c>
      <c r="E302" s="237">
        <v>1496</v>
      </c>
      <c r="F302" s="235">
        <v>1161</v>
      </c>
      <c r="G302" s="236">
        <f t="shared" si="41"/>
        <v>0.77606951871657759</v>
      </c>
      <c r="H302" s="236">
        <f t="shared" si="42"/>
        <v>-0.10160427807486627</v>
      </c>
      <c r="I302" s="236">
        <f t="shared" si="43"/>
        <v>3.2730404823428039E-2</v>
      </c>
      <c r="J302" s="238">
        <f t="shared" si="44"/>
        <v>0.11604357652151764</v>
      </c>
      <c r="K302" s="239">
        <v>2016</v>
      </c>
      <c r="L302" s="235">
        <v>1685</v>
      </c>
      <c r="M302" s="236">
        <f t="shared" si="45"/>
        <v>0.83581349206349209</v>
      </c>
      <c r="N302" s="237">
        <v>2118</v>
      </c>
      <c r="O302" s="235">
        <v>1616</v>
      </c>
      <c r="P302" s="236">
        <f t="shared" si="46"/>
        <v>0.76298394711992445</v>
      </c>
      <c r="Q302" s="236">
        <f t="shared" si="47"/>
        <v>-4.8158640226628857E-2</v>
      </c>
      <c r="R302" s="236">
        <f t="shared" si="48"/>
        <v>4.269801980198018E-2</v>
      </c>
      <c r="S302" s="238">
        <f t="shared" si="49"/>
        <v>7.2829544943567637E-2</v>
      </c>
    </row>
    <row r="303" spans="1:19" x14ac:dyDescent="0.25">
      <c r="A303" s="206" t="s">
        <v>278</v>
      </c>
      <c r="B303" s="241">
        <v>1344</v>
      </c>
      <c r="C303" s="242">
        <v>1199</v>
      </c>
      <c r="D303" s="243">
        <f t="shared" si="40"/>
        <v>0.89211309523809523</v>
      </c>
      <c r="E303" s="210">
        <v>1212</v>
      </c>
      <c r="F303" s="242">
        <v>1024</v>
      </c>
      <c r="G303" s="243">
        <f t="shared" si="41"/>
        <v>0.84488448844884489</v>
      </c>
      <c r="H303" s="243">
        <f t="shared" si="42"/>
        <v>0.10891089108910901</v>
      </c>
      <c r="I303" s="243">
        <f t="shared" si="43"/>
        <v>0.1708984375</v>
      </c>
      <c r="J303" s="244">
        <f t="shared" si="44"/>
        <v>4.7228606789250338E-2</v>
      </c>
      <c r="K303" s="245">
        <v>2016</v>
      </c>
      <c r="L303" s="242">
        <v>1685</v>
      </c>
      <c r="M303" s="243">
        <f t="shared" si="45"/>
        <v>0.83581349206349209</v>
      </c>
      <c r="N303" s="210">
        <v>1738</v>
      </c>
      <c r="O303" s="242">
        <v>1429</v>
      </c>
      <c r="P303" s="243">
        <f t="shared" si="46"/>
        <v>0.82220943613348674</v>
      </c>
      <c r="Q303" s="243">
        <f t="shared" si="47"/>
        <v>0.15995397008055234</v>
      </c>
      <c r="R303" s="243">
        <f t="shared" si="48"/>
        <v>0.17914625612316315</v>
      </c>
      <c r="S303" s="244">
        <f t="shared" si="49"/>
        <v>1.3604055930005354E-2</v>
      </c>
    </row>
    <row r="304" spans="1:19" ht="14.25" thickBot="1" x14ac:dyDescent="0.3">
      <c r="A304" s="206" t="s">
        <v>277</v>
      </c>
      <c r="B304" s="241">
        <v>0</v>
      </c>
      <c r="C304" s="242">
        <v>0</v>
      </c>
      <c r="D304" s="243" t="str">
        <f t="shared" si="40"/>
        <v/>
      </c>
      <c r="E304" s="210">
        <v>284</v>
      </c>
      <c r="F304" s="242">
        <v>137</v>
      </c>
      <c r="G304" s="243">
        <f t="shared" si="41"/>
        <v>0.48239436619718312</v>
      </c>
      <c r="H304" s="243">
        <f t="shared" si="42"/>
        <v>-1</v>
      </c>
      <c r="I304" s="243">
        <f t="shared" si="43"/>
        <v>-1</v>
      </c>
      <c r="J304" s="244" t="str">
        <f t="shared" si="44"/>
        <v/>
      </c>
      <c r="K304" s="245">
        <v>0</v>
      </c>
      <c r="L304" s="242">
        <v>0</v>
      </c>
      <c r="M304" s="243" t="str">
        <f t="shared" si="45"/>
        <v/>
      </c>
      <c r="N304" s="210">
        <v>380</v>
      </c>
      <c r="O304" s="242">
        <v>187</v>
      </c>
      <c r="P304" s="243">
        <f t="shared" si="46"/>
        <v>0.49210526315789471</v>
      </c>
      <c r="Q304" s="243">
        <f t="shared" si="47"/>
        <v>-1</v>
      </c>
      <c r="R304" s="243">
        <f t="shared" si="48"/>
        <v>-1</v>
      </c>
      <c r="S304" s="244" t="str">
        <f t="shared" si="49"/>
        <v/>
      </c>
    </row>
    <row r="305" spans="1:19" ht="15.75" thickTop="1" x14ac:dyDescent="0.25">
      <c r="A305" s="233" t="s">
        <v>355</v>
      </c>
      <c r="B305" s="234">
        <v>1344</v>
      </c>
      <c r="C305" s="235">
        <v>1040</v>
      </c>
      <c r="D305" s="236">
        <f t="shared" si="40"/>
        <v>0.77380952380952384</v>
      </c>
      <c r="E305" s="237">
        <v>1378</v>
      </c>
      <c r="F305" s="235">
        <v>845</v>
      </c>
      <c r="G305" s="236">
        <f t="shared" si="41"/>
        <v>0.6132075471698113</v>
      </c>
      <c r="H305" s="236">
        <f t="shared" si="42"/>
        <v>-2.4673439767779359E-2</v>
      </c>
      <c r="I305" s="236">
        <f t="shared" si="43"/>
        <v>0.23076923076923084</v>
      </c>
      <c r="J305" s="238">
        <f t="shared" si="44"/>
        <v>0.16060197663971254</v>
      </c>
      <c r="K305" s="239">
        <v>10526</v>
      </c>
      <c r="L305" s="235">
        <v>6652</v>
      </c>
      <c r="M305" s="236">
        <f t="shared" si="45"/>
        <v>0.63195895876876307</v>
      </c>
      <c r="N305" s="237">
        <v>10052</v>
      </c>
      <c r="O305" s="235">
        <v>5911</v>
      </c>
      <c r="P305" s="236">
        <f t="shared" si="46"/>
        <v>0.58804218066056502</v>
      </c>
      <c r="Q305" s="236">
        <f t="shared" si="47"/>
        <v>4.7154795065658561E-2</v>
      </c>
      <c r="R305" s="236">
        <f t="shared" si="48"/>
        <v>0.12535949923870748</v>
      </c>
      <c r="S305" s="238">
        <f t="shared" si="49"/>
        <v>4.3916778108198051E-2</v>
      </c>
    </row>
    <row r="306" spans="1:19" ht="14.25" thickBot="1" x14ac:dyDescent="0.3">
      <c r="A306" s="206" t="s">
        <v>277</v>
      </c>
      <c r="B306" s="241">
        <v>1344</v>
      </c>
      <c r="C306" s="242">
        <v>1040</v>
      </c>
      <c r="D306" s="243">
        <f t="shared" si="40"/>
        <v>0.77380952380952384</v>
      </c>
      <c r="E306" s="210">
        <v>1378</v>
      </c>
      <c r="F306" s="242">
        <v>845</v>
      </c>
      <c r="G306" s="243">
        <f t="shared" si="41"/>
        <v>0.6132075471698113</v>
      </c>
      <c r="H306" s="243">
        <f t="shared" si="42"/>
        <v>-2.4673439767779359E-2</v>
      </c>
      <c r="I306" s="243">
        <f t="shared" si="43"/>
        <v>0.23076923076923084</v>
      </c>
      <c r="J306" s="244">
        <f t="shared" si="44"/>
        <v>0.16060197663971254</v>
      </c>
      <c r="K306" s="245">
        <v>10526</v>
      </c>
      <c r="L306" s="242">
        <v>6652</v>
      </c>
      <c r="M306" s="243">
        <f t="shared" si="45"/>
        <v>0.63195895876876307</v>
      </c>
      <c r="N306" s="210">
        <v>10052</v>
      </c>
      <c r="O306" s="242">
        <v>5911</v>
      </c>
      <c r="P306" s="243">
        <f t="shared" si="46"/>
        <v>0.58804218066056502</v>
      </c>
      <c r="Q306" s="243">
        <f t="shared" si="47"/>
        <v>4.7154795065658561E-2</v>
      </c>
      <c r="R306" s="243">
        <f t="shared" si="48"/>
        <v>0.12535949923870748</v>
      </c>
      <c r="S306" s="244">
        <f t="shared" si="49"/>
        <v>4.3916778108198051E-2</v>
      </c>
    </row>
    <row r="307" spans="1:19" ht="15.75" thickTop="1" x14ac:dyDescent="0.25">
      <c r="A307" s="233" t="s">
        <v>356</v>
      </c>
      <c r="B307" s="234">
        <v>1248</v>
      </c>
      <c r="C307" s="235">
        <v>1130</v>
      </c>
      <c r="D307" s="236">
        <f t="shared" si="40"/>
        <v>0.90544871794871795</v>
      </c>
      <c r="E307" s="237">
        <v>1250</v>
      </c>
      <c r="F307" s="235">
        <v>1109</v>
      </c>
      <c r="G307" s="236">
        <f t="shared" si="41"/>
        <v>0.88719999999999999</v>
      </c>
      <c r="H307" s="236">
        <f t="shared" si="42"/>
        <v>-1.6000000000000458E-3</v>
      </c>
      <c r="I307" s="236">
        <f t="shared" si="43"/>
        <v>1.8935978358881833E-2</v>
      </c>
      <c r="J307" s="238">
        <f t="shared" si="44"/>
        <v>1.8248717948717963E-2</v>
      </c>
      <c r="K307" s="239">
        <v>8466</v>
      </c>
      <c r="L307" s="235">
        <v>7578</v>
      </c>
      <c r="M307" s="236">
        <f t="shared" si="45"/>
        <v>0.89510985116938346</v>
      </c>
      <c r="N307" s="237">
        <v>8874</v>
      </c>
      <c r="O307" s="235">
        <v>7402</v>
      </c>
      <c r="P307" s="236">
        <f t="shared" si="46"/>
        <v>0.83412215460896999</v>
      </c>
      <c r="Q307" s="236">
        <f t="shared" si="47"/>
        <v>-4.5977011494252928E-2</v>
      </c>
      <c r="R307" s="236">
        <f t="shared" si="48"/>
        <v>2.3777357470953886E-2</v>
      </c>
      <c r="S307" s="238">
        <f t="shared" si="49"/>
        <v>6.0987696560413474E-2</v>
      </c>
    </row>
    <row r="308" spans="1:19" ht="14.25" thickBot="1" x14ac:dyDescent="0.3">
      <c r="A308" s="206" t="s">
        <v>278</v>
      </c>
      <c r="B308" s="241">
        <v>1248</v>
      </c>
      <c r="C308" s="242">
        <v>1130</v>
      </c>
      <c r="D308" s="243">
        <f t="shared" si="40"/>
        <v>0.90544871794871795</v>
      </c>
      <c r="E308" s="210">
        <v>1250</v>
      </c>
      <c r="F308" s="242">
        <v>1109</v>
      </c>
      <c r="G308" s="243">
        <f t="shared" si="41"/>
        <v>0.88719999999999999</v>
      </c>
      <c r="H308" s="243">
        <f t="shared" si="42"/>
        <v>-1.6000000000000458E-3</v>
      </c>
      <c r="I308" s="243">
        <f t="shared" si="43"/>
        <v>1.8935978358881833E-2</v>
      </c>
      <c r="J308" s="244">
        <f t="shared" si="44"/>
        <v>1.8248717948717963E-2</v>
      </c>
      <c r="K308" s="245">
        <v>8466</v>
      </c>
      <c r="L308" s="242">
        <v>7578</v>
      </c>
      <c r="M308" s="243">
        <f t="shared" si="45"/>
        <v>0.89510985116938346</v>
      </c>
      <c r="N308" s="210">
        <v>8874</v>
      </c>
      <c r="O308" s="242">
        <v>7402</v>
      </c>
      <c r="P308" s="243">
        <f t="shared" si="46"/>
        <v>0.83412215460896999</v>
      </c>
      <c r="Q308" s="243">
        <f t="shared" si="47"/>
        <v>-4.5977011494252928E-2</v>
      </c>
      <c r="R308" s="243">
        <f t="shared" si="48"/>
        <v>2.3777357470953886E-2</v>
      </c>
      <c r="S308" s="244">
        <f t="shared" si="49"/>
        <v>6.0987696560413474E-2</v>
      </c>
    </row>
    <row r="309" spans="1:19" ht="15.75" thickTop="1" x14ac:dyDescent="0.25">
      <c r="A309" s="233" t="s">
        <v>357</v>
      </c>
      <c r="B309" s="234">
        <v>1248</v>
      </c>
      <c r="C309" s="235">
        <v>1082</v>
      </c>
      <c r="D309" s="236">
        <f t="shared" si="40"/>
        <v>0.86698717948717952</v>
      </c>
      <c r="E309" s="237">
        <v>1199</v>
      </c>
      <c r="F309" s="235">
        <v>980</v>
      </c>
      <c r="G309" s="236">
        <f t="shared" si="41"/>
        <v>0.81734778982485401</v>
      </c>
      <c r="H309" s="236">
        <f t="shared" si="42"/>
        <v>4.08673894912428E-2</v>
      </c>
      <c r="I309" s="236">
        <f t="shared" si="43"/>
        <v>0.10408163265306114</v>
      </c>
      <c r="J309" s="238">
        <f t="shared" si="44"/>
        <v>4.9639389662325506E-2</v>
      </c>
      <c r="K309" s="239">
        <v>8562</v>
      </c>
      <c r="L309" s="235">
        <v>6917</v>
      </c>
      <c r="M309" s="236">
        <f t="shared" si="45"/>
        <v>0.80787199252511099</v>
      </c>
      <c r="N309" s="237">
        <v>7427</v>
      </c>
      <c r="O309" s="235">
        <v>5715</v>
      </c>
      <c r="P309" s="236">
        <f t="shared" si="46"/>
        <v>0.76948969974417669</v>
      </c>
      <c r="Q309" s="236">
        <f t="shared" si="47"/>
        <v>0.1528207890130604</v>
      </c>
      <c r="R309" s="236">
        <f t="shared" si="48"/>
        <v>0.21032370953630797</v>
      </c>
      <c r="S309" s="238">
        <f t="shared" si="49"/>
        <v>3.8382292780934302E-2</v>
      </c>
    </row>
    <row r="310" spans="1:19" ht="14.25" thickBot="1" x14ac:dyDescent="0.3">
      <c r="A310" s="206" t="s">
        <v>278</v>
      </c>
      <c r="B310" s="241">
        <v>1248</v>
      </c>
      <c r="C310" s="242">
        <v>1082</v>
      </c>
      <c r="D310" s="243">
        <f t="shared" si="40"/>
        <v>0.86698717948717952</v>
      </c>
      <c r="E310" s="210">
        <v>1199</v>
      </c>
      <c r="F310" s="242">
        <v>980</v>
      </c>
      <c r="G310" s="243">
        <f t="shared" si="41"/>
        <v>0.81734778982485401</v>
      </c>
      <c r="H310" s="243">
        <f t="shared" si="42"/>
        <v>4.08673894912428E-2</v>
      </c>
      <c r="I310" s="243">
        <f t="shared" si="43"/>
        <v>0.10408163265306114</v>
      </c>
      <c r="J310" s="244">
        <f t="shared" si="44"/>
        <v>4.9639389662325506E-2</v>
      </c>
      <c r="K310" s="245">
        <v>8562</v>
      </c>
      <c r="L310" s="242">
        <v>6917</v>
      </c>
      <c r="M310" s="243">
        <f t="shared" si="45"/>
        <v>0.80787199252511099</v>
      </c>
      <c r="N310" s="210">
        <v>7427</v>
      </c>
      <c r="O310" s="242">
        <v>5715</v>
      </c>
      <c r="P310" s="243">
        <f t="shared" si="46"/>
        <v>0.76948969974417669</v>
      </c>
      <c r="Q310" s="243">
        <f t="shared" si="47"/>
        <v>0.1528207890130604</v>
      </c>
      <c r="R310" s="243">
        <f t="shared" si="48"/>
        <v>0.21032370953630797</v>
      </c>
      <c r="S310" s="244">
        <f t="shared" si="49"/>
        <v>3.8382292780934302E-2</v>
      </c>
    </row>
    <row r="311" spans="1:19" ht="15.75" thickTop="1" x14ac:dyDescent="0.25">
      <c r="A311" s="233" t="s">
        <v>358</v>
      </c>
      <c r="B311" s="234">
        <v>1247</v>
      </c>
      <c r="C311" s="235">
        <v>936</v>
      </c>
      <c r="D311" s="236">
        <f t="shared" si="40"/>
        <v>0.75060144346431434</v>
      </c>
      <c r="E311" s="237">
        <v>1185</v>
      </c>
      <c r="F311" s="235">
        <v>977</v>
      </c>
      <c r="G311" s="236">
        <f t="shared" si="41"/>
        <v>0.82447257383966244</v>
      </c>
      <c r="H311" s="236">
        <f t="shared" si="42"/>
        <v>5.2320675105485215E-2</v>
      </c>
      <c r="I311" s="236">
        <f t="shared" si="43"/>
        <v>-4.1965199590583424E-2</v>
      </c>
      <c r="J311" s="238">
        <f t="shared" si="44"/>
        <v>-7.3871130375348093E-2</v>
      </c>
      <c r="K311" s="239">
        <v>8108</v>
      </c>
      <c r="L311" s="235">
        <v>6161</v>
      </c>
      <c r="M311" s="236">
        <f t="shared" si="45"/>
        <v>0.75986679822397629</v>
      </c>
      <c r="N311" s="237">
        <v>7496</v>
      </c>
      <c r="O311" s="235">
        <v>4789</v>
      </c>
      <c r="P311" s="236">
        <f t="shared" si="46"/>
        <v>0.6388740661686233</v>
      </c>
      <c r="Q311" s="236">
        <f t="shared" si="47"/>
        <v>8.1643543223052228E-2</v>
      </c>
      <c r="R311" s="236">
        <f t="shared" si="48"/>
        <v>0.28648987262476511</v>
      </c>
      <c r="S311" s="238">
        <f t="shared" si="49"/>
        <v>0.12099273205535299</v>
      </c>
    </row>
    <row r="312" spans="1:19" ht="14.25" thickBot="1" x14ac:dyDescent="0.3">
      <c r="A312" s="206" t="s">
        <v>278</v>
      </c>
      <c r="B312" s="241">
        <v>1247</v>
      </c>
      <c r="C312" s="242">
        <v>936</v>
      </c>
      <c r="D312" s="243">
        <f t="shared" si="40"/>
        <v>0.75060144346431434</v>
      </c>
      <c r="E312" s="210">
        <v>1185</v>
      </c>
      <c r="F312" s="242">
        <v>977</v>
      </c>
      <c r="G312" s="243">
        <f t="shared" si="41"/>
        <v>0.82447257383966244</v>
      </c>
      <c r="H312" s="243">
        <f t="shared" si="42"/>
        <v>5.2320675105485215E-2</v>
      </c>
      <c r="I312" s="243">
        <f t="shared" si="43"/>
        <v>-4.1965199590583424E-2</v>
      </c>
      <c r="J312" s="244">
        <f t="shared" si="44"/>
        <v>-7.3871130375348093E-2</v>
      </c>
      <c r="K312" s="245">
        <v>8108</v>
      </c>
      <c r="L312" s="242">
        <v>6161</v>
      </c>
      <c r="M312" s="243">
        <f t="shared" si="45"/>
        <v>0.75986679822397629</v>
      </c>
      <c r="N312" s="210">
        <v>7496</v>
      </c>
      <c r="O312" s="242">
        <v>4789</v>
      </c>
      <c r="P312" s="243">
        <f t="shared" si="46"/>
        <v>0.6388740661686233</v>
      </c>
      <c r="Q312" s="243">
        <f t="shared" si="47"/>
        <v>8.1643543223052228E-2</v>
      </c>
      <c r="R312" s="243">
        <f t="shared" si="48"/>
        <v>0.28648987262476511</v>
      </c>
      <c r="S312" s="244">
        <f t="shared" si="49"/>
        <v>0.12099273205535299</v>
      </c>
    </row>
    <row r="313" spans="1:19" ht="15.75" thickTop="1" x14ac:dyDescent="0.25">
      <c r="A313" s="233" t="s">
        <v>359</v>
      </c>
      <c r="B313" s="234">
        <v>1242</v>
      </c>
      <c r="C313" s="235">
        <v>888</v>
      </c>
      <c r="D313" s="236">
        <f t="shared" si="40"/>
        <v>0.71497584541062797</v>
      </c>
      <c r="E313" s="237">
        <v>1018</v>
      </c>
      <c r="F313" s="235">
        <v>887</v>
      </c>
      <c r="G313" s="236">
        <f t="shared" si="41"/>
        <v>0.87131630648330061</v>
      </c>
      <c r="H313" s="236">
        <f t="shared" si="42"/>
        <v>0.22003929273084477</v>
      </c>
      <c r="I313" s="236">
        <f t="shared" si="43"/>
        <v>1.1273957158963732E-3</v>
      </c>
      <c r="J313" s="238">
        <f t="shared" si="44"/>
        <v>-0.15634046107267263</v>
      </c>
      <c r="K313" s="239">
        <v>8960</v>
      </c>
      <c r="L313" s="235">
        <v>6516</v>
      </c>
      <c r="M313" s="236">
        <f t="shared" si="45"/>
        <v>0.72723214285714288</v>
      </c>
      <c r="N313" s="237">
        <v>9020</v>
      </c>
      <c r="O313" s="235">
        <v>6690</v>
      </c>
      <c r="P313" s="236">
        <f t="shared" si="46"/>
        <v>0.74168514412416853</v>
      </c>
      <c r="Q313" s="236">
        <f t="shared" si="47"/>
        <v>-6.6518847006651338E-3</v>
      </c>
      <c r="R313" s="236">
        <f t="shared" si="48"/>
        <v>-2.6008968609865457E-2</v>
      </c>
      <c r="S313" s="238">
        <f t="shared" si="49"/>
        <v>-1.4453001267025645E-2</v>
      </c>
    </row>
    <row r="314" spans="1:19" x14ac:dyDescent="0.25">
      <c r="A314" s="206" t="s">
        <v>278</v>
      </c>
      <c r="B314" s="241">
        <v>1175</v>
      </c>
      <c r="C314" s="242">
        <v>872</v>
      </c>
      <c r="D314" s="243">
        <f t="shared" si="40"/>
        <v>0.74212765957446813</v>
      </c>
      <c r="E314" s="210">
        <v>828</v>
      </c>
      <c r="F314" s="242">
        <v>737</v>
      </c>
      <c r="G314" s="243">
        <f t="shared" si="41"/>
        <v>0.89009661835748788</v>
      </c>
      <c r="H314" s="243">
        <f t="shared" si="42"/>
        <v>0.41908212560386482</v>
      </c>
      <c r="I314" s="243">
        <f t="shared" si="43"/>
        <v>0.18317503392130252</v>
      </c>
      <c r="J314" s="244">
        <f t="shared" si="44"/>
        <v>-0.14796895878301974</v>
      </c>
      <c r="K314" s="245">
        <v>8241</v>
      </c>
      <c r="L314" s="242">
        <v>6226</v>
      </c>
      <c r="M314" s="243">
        <f t="shared" si="45"/>
        <v>0.75549083849047449</v>
      </c>
      <c r="N314" s="210">
        <v>7690</v>
      </c>
      <c r="O314" s="242">
        <v>5967</v>
      </c>
      <c r="P314" s="243">
        <f t="shared" si="46"/>
        <v>0.77594278283485041</v>
      </c>
      <c r="Q314" s="243">
        <f t="shared" si="47"/>
        <v>7.1651495448634694E-2</v>
      </c>
      <c r="R314" s="243">
        <f t="shared" si="48"/>
        <v>4.3405396346572811E-2</v>
      </c>
      <c r="S314" s="244">
        <f t="shared" si="49"/>
        <v>-2.0451944344375916E-2</v>
      </c>
    </row>
    <row r="315" spans="1:19" x14ac:dyDescent="0.25">
      <c r="A315" s="206" t="s">
        <v>280</v>
      </c>
      <c r="B315" s="241">
        <v>67</v>
      </c>
      <c r="C315" s="242">
        <v>16</v>
      </c>
      <c r="D315" s="243">
        <f t="shared" si="40"/>
        <v>0.23880597014925373</v>
      </c>
      <c r="E315" s="210">
        <v>133</v>
      </c>
      <c r="F315" s="242">
        <v>100</v>
      </c>
      <c r="G315" s="243">
        <f t="shared" si="41"/>
        <v>0.75187969924812026</v>
      </c>
      <c r="H315" s="243">
        <f t="shared" si="42"/>
        <v>-0.49624060150375937</v>
      </c>
      <c r="I315" s="243">
        <f t="shared" si="43"/>
        <v>-0.84</v>
      </c>
      <c r="J315" s="244">
        <f t="shared" si="44"/>
        <v>-0.5130737290988665</v>
      </c>
      <c r="K315" s="245">
        <v>548</v>
      </c>
      <c r="L315" s="242">
        <v>174</v>
      </c>
      <c r="M315" s="243">
        <f t="shared" si="45"/>
        <v>0.31751824817518248</v>
      </c>
      <c r="N315" s="210">
        <v>969</v>
      </c>
      <c r="O315" s="242">
        <v>512</v>
      </c>
      <c r="P315" s="243">
        <f t="shared" si="46"/>
        <v>0.52837977296181626</v>
      </c>
      <c r="Q315" s="243">
        <f t="shared" si="47"/>
        <v>-0.43446852425180593</v>
      </c>
      <c r="R315" s="243">
        <f t="shared" si="48"/>
        <v>-0.66015625</v>
      </c>
      <c r="S315" s="244">
        <f t="shared" si="49"/>
        <v>-0.21086152478663378</v>
      </c>
    </row>
    <row r="316" spans="1:19" ht="14.25" thickBot="1" x14ac:dyDescent="0.3">
      <c r="A316" s="206" t="s">
        <v>281</v>
      </c>
      <c r="B316" s="241">
        <v>0</v>
      </c>
      <c r="C316" s="242">
        <v>0</v>
      </c>
      <c r="D316" s="243" t="str">
        <f t="shared" si="40"/>
        <v/>
      </c>
      <c r="E316" s="210">
        <v>57</v>
      </c>
      <c r="F316" s="242">
        <v>50</v>
      </c>
      <c r="G316" s="243">
        <f t="shared" si="41"/>
        <v>0.8771929824561403</v>
      </c>
      <c r="H316" s="243">
        <f t="shared" si="42"/>
        <v>-1</v>
      </c>
      <c r="I316" s="243">
        <f t="shared" si="43"/>
        <v>-1</v>
      </c>
      <c r="J316" s="244" t="str">
        <f t="shared" si="44"/>
        <v/>
      </c>
      <c r="K316" s="245">
        <v>171</v>
      </c>
      <c r="L316" s="242">
        <v>116</v>
      </c>
      <c r="M316" s="243">
        <f t="shared" si="45"/>
        <v>0.67836257309941517</v>
      </c>
      <c r="N316" s="210">
        <v>361</v>
      </c>
      <c r="O316" s="242">
        <v>211</v>
      </c>
      <c r="P316" s="243">
        <f t="shared" si="46"/>
        <v>0.58448753462603875</v>
      </c>
      <c r="Q316" s="243">
        <f t="shared" si="47"/>
        <v>-0.52631578947368429</v>
      </c>
      <c r="R316" s="243">
        <f t="shared" si="48"/>
        <v>-0.45023696682464454</v>
      </c>
      <c r="S316" s="244">
        <f t="shared" si="49"/>
        <v>9.3875038473376415E-2</v>
      </c>
    </row>
    <row r="317" spans="1:19" ht="15.75" thickTop="1" x14ac:dyDescent="0.25">
      <c r="A317" s="233" t="s">
        <v>360</v>
      </c>
      <c r="B317" s="234">
        <v>1152</v>
      </c>
      <c r="C317" s="235">
        <v>739</v>
      </c>
      <c r="D317" s="236">
        <f t="shared" si="40"/>
        <v>0.64149305555555558</v>
      </c>
      <c r="E317" s="237">
        <v>780</v>
      </c>
      <c r="F317" s="235">
        <v>535</v>
      </c>
      <c r="G317" s="236">
        <f t="shared" si="41"/>
        <v>0.6858974358974359</v>
      </c>
      <c r="H317" s="236">
        <f t="shared" si="42"/>
        <v>0.47692307692307701</v>
      </c>
      <c r="I317" s="236">
        <f t="shared" si="43"/>
        <v>0.38130841121495318</v>
      </c>
      <c r="J317" s="238">
        <f t="shared" si="44"/>
        <v>-4.4404380341880323E-2</v>
      </c>
      <c r="K317" s="239">
        <v>5564</v>
      </c>
      <c r="L317" s="235">
        <v>3785</v>
      </c>
      <c r="M317" s="236">
        <f t="shared" si="45"/>
        <v>0.68026599568655644</v>
      </c>
      <c r="N317" s="237">
        <v>5450</v>
      </c>
      <c r="O317" s="235">
        <v>3590</v>
      </c>
      <c r="P317" s="236">
        <f t="shared" si="46"/>
        <v>0.65871559633027521</v>
      </c>
      <c r="Q317" s="236">
        <f t="shared" si="47"/>
        <v>2.0917431192660541E-2</v>
      </c>
      <c r="R317" s="236">
        <f t="shared" si="48"/>
        <v>5.4317548746518174E-2</v>
      </c>
      <c r="S317" s="238">
        <f t="shared" si="49"/>
        <v>2.1550399356281225E-2</v>
      </c>
    </row>
    <row r="318" spans="1:19" ht="14.25" thickBot="1" x14ac:dyDescent="0.3">
      <c r="A318" s="206" t="s">
        <v>277</v>
      </c>
      <c r="B318" s="241">
        <v>1152</v>
      </c>
      <c r="C318" s="242">
        <v>739</v>
      </c>
      <c r="D318" s="243">
        <f t="shared" si="40"/>
        <v>0.64149305555555558</v>
      </c>
      <c r="E318" s="210">
        <v>780</v>
      </c>
      <c r="F318" s="242">
        <v>535</v>
      </c>
      <c r="G318" s="243">
        <f t="shared" si="41"/>
        <v>0.6858974358974359</v>
      </c>
      <c r="H318" s="243">
        <f t="shared" si="42"/>
        <v>0.47692307692307701</v>
      </c>
      <c r="I318" s="243">
        <f t="shared" si="43"/>
        <v>0.38130841121495318</v>
      </c>
      <c r="J318" s="244">
        <f t="shared" si="44"/>
        <v>-4.4404380341880323E-2</v>
      </c>
      <c r="K318" s="245">
        <v>5564</v>
      </c>
      <c r="L318" s="242">
        <v>3785</v>
      </c>
      <c r="M318" s="243">
        <f t="shared" si="45"/>
        <v>0.68026599568655644</v>
      </c>
      <c r="N318" s="210">
        <v>5450</v>
      </c>
      <c r="O318" s="242">
        <v>3590</v>
      </c>
      <c r="P318" s="243">
        <f t="shared" si="46"/>
        <v>0.65871559633027521</v>
      </c>
      <c r="Q318" s="243">
        <f t="shared" si="47"/>
        <v>2.0917431192660541E-2</v>
      </c>
      <c r="R318" s="243">
        <f t="shared" si="48"/>
        <v>5.4317548746518174E-2</v>
      </c>
      <c r="S318" s="244">
        <f t="shared" si="49"/>
        <v>2.1550399356281225E-2</v>
      </c>
    </row>
    <row r="319" spans="1:19" ht="15.75" thickTop="1" x14ac:dyDescent="0.25">
      <c r="A319" s="233" t="s">
        <v>361</v>
      </c>
      <c r="B319" s="234">
        <v>1060</v>
      </c>
      <c r="C319" s="235">
        <v>938</v>
      </c>
      <c r="D319" s="236">
        <f t="shared" si="40"/>
        <v>0.88490566037735852</v>
      </c>
      <c r="E319" s="237">
        <v>1312</v>
      </c>
      <c r="F319" s="235">
        <v>1216</v>
      </c>
      <c r="G319" s="236">
        <f t="shared" si="41"/>
        <v>0.92682926829268297</v>
      </c>
      <c r="H319" s="236">
        <f t="shared" si="42"/>
        <v>-0.19207317073170727</v>
      </c>
      <c r="I319" s="236">
        <f t="shared" si="43"/>
        <v>-0.22861842105263153</v>
      </c>
      <c r="J319" s="238">
        <f t="shared" si="44"/>
        <v>-4.1923607915324457E-2</v>
      </c>
      <c r="K319" s="239">
        <v>7927</v>
      </c>
      <c r="L319" s="235">
        <v>6397</v>
      </c>
      <c r="M319" s="236">
        <f t="shared" si="45"/>
        <v>0.80698877254951429</v>
      </c>
      <c r="N319" s="237">
        <v>7836</v>
      </c>
      <c r="O319" s="235">
        <v>5314</v>
      </c>
      <c r="P319" s="236">
        <f t="shared" si="46"/>
        <v>0.67815211842776923</v>
      </c>
      <c r="Q319" s="236">
        <f t="shared" si="47"/>
        <v>1.1613067891781625E-2</v>
      </c>
      <c r="R319" s="236">
        <f t="shared" si="48"/>
        <v>0.20380127963869032</v>
      </c>
      <c r="S319" s="238">
        <f t="shared" si="49"/>
        <v>0.12883665412174505</v>
      </c>
    </row>
    <row r="320" spans="1:19" ht="14.25" thickBot="1" x14ac:dyDescent="0.3">
      <c r="A320" s="206" t="s">
        <v>278</v>
      </c>
      <c r="B320" s="241">
        <v>1060</v>
      </c>
      <c r="C320" s="242">
        <v>938</v>
      </c>
      <c r="D320" s="243">
        <f t="shared" si="40"/>
        <v>0.88490566037735852</v>
      </c>
      <c r="E320" s="210">
        <v>1312</v>
      </c>
      <c r="F320" s="242">
        <v>1216</v>
      </c>
      <c r="G320" s="243">
        <f t="shared" si="41"/>
        <v>0.92682926829268297</v>
      </c>
      <c r="H320" s="243">
        <f t="shared" si="42"/>
        <v>-0.19207317073170727</v>
      </c>
      <c r="I320" s="243">
        <f t="shared" si="43"/>
        <v>-0.22861842105263153</v>
      </c>
      <c r="J320" s="244">
        <f t="shared" si="44"/>
        <v>-4.1923607915324457E-2</v>
      </c>
      <c r="K320" s="245">
        <v>7927</v>
      </c>
      <c r="L320" s="242">
        <v>6397</v>
      </c>
      <c r="M320" s="243">
        <f t="shared" si="45"/>
        <v>0.80698877254951429</v>
      </c>
      <c r="N320" s="210">
        <v>7836</v>
      </c>
      <c r="O320" s="242">
        <v>5314</v>
      </c>
      <c r="P320" s="243">
        <f t="shared" si="46"/>
        <v>0.67815211842776923</v>
      </c>
      <c r="Q320" s="243">
        <f t="shared" si="47"/>
        <v>1.1613067891781625E-2</v>
      </c>
      <c r="R320" s="243">
        <f t="shared" si="48"/>
        <v>0.20380127963869032</v>
      </c>
      <c r="S320" s="244">
        <f t="shared" si="49"/>
        <v>0.12883665412174505</v>
      </c>
    </row>
    <row r="321" spans="1:19" ht="15.75" thickTop="1" x14ac:dyDescent="0.25">
      <c r="A321" s="233" t="s">
        <v>362</v>
      </c>
      <c r="B321" s="234">
        <v>1009</v>
      </c>
      <c r="C321" s="235">
        <v>756</v>
      </c>
      <c r="D321" s="236">
        <f t="shared" si="40"/>
        <v>0.7492566897918731</v>
      </c>
      <c r="E321" s="237">
        <v>1017</v>
      </c>
      <c r="F321" s="235">
        <v>858</v>
      </c>
      <c r="G321" s="236">
        <f t="shared" si="41"/>
        <v>0.84365781710914456</v>
      </c>
      <c r="H321" s="236">
        <f t="shared" si="42"/>
        <v>-7.8662733529990536E-3</v>
      </c>
      <c r="I321" s="236">
        <f t="shared" si="43"/>
        <v>-0.11888111888111885</v>
      </c>
      <c r="J321" s="238">
        <f t="shared" si="44"/>
        <v>-9.440112731727146E-2</v>
      </c>
      <c r="K321" s="239">
        <v>4893</v>
      </c>
      <c r="L321" s="235">
        <v>3842</v>
      </c>
      <c r="M321" s="236">
        <f t="shared" si="45"/>
        <v>0.78520335172695688</v>
      </c>
      <c r="N321" s="237">
        <v>5687</v>
      </c>
      <c r="O321" s="235">
        <v>4668</v>
      </c>
      <c r="P321" s="236">
        <f t="shared" si="46"/>
        <v>0.82081941269562164</v>
      </c>
      <c r="Q321" s="236">
        <f t="shared" si="47"/>
        <v>-0.13961666959732721</v>
      </c>
      <c r="R321" s="236">
        <f t="shared" si="48"/>
        <v>-0.17694944301628102</v>
      </c>
      <c r="S321" s="238">
        <f t="shared" si="49"/>
        <v>-3.5616060968664764E-2</v>
      </c>
    </row>
    <row r="322" spans="1:19" x14ac:dyDescent="0.25">
      <c r="A322" s="206" t="s">
        <v>280</v>
      </c>
      <c r="B322" s="241">
        <v>1009</v>
      </c>
      <c r="C322" s="242">
        <v>756</v>
      </c>
      <c r="D322" s="243">
        <f t="shared" si="40"/>
        <v>0.7492566897918731</v>
      </c>
      <c r="E322" s="210">
        <v>1017</v>
      </c>
      <c r="F322" s="242">
        <v>858</v>
      </c>
      <c r="G322" s="243">
        <f t="shared" si="41"/>
        <v>0.84365781710914456</v>
      </c>
      <c r="H322" s="243">
        <f t="shared" si="42"/>
        <v>-7.8662733529990536E-3</v>
      </c>
      <c r="I322" s="243">
        <f t="shared" si="43"/>
        <v>-0.11888111888111885</v>
      </c>
      <c r="J322" s="244">
        <f t="shared" si="44"/>
        <v>-9.440112731727146E-2</v>
      </c>
      <c r="K322" s="245">
        <v>4893</v>
      </c>
      <c r="L322" s="242">
        <v>3842</v>
      </c>
      <c r="M322" s="243">
        <f t="shared" si="45"/>
        <v>0.78520335172695688</v>
      </c>
      <c r="N322" s="210">
        <v>5535</v>
      </c>
      <c r="O322" s="242">
        <v>4577</v>
      </c>
      <c r="P322" s="243">
        <f t="shared" si="46"/>
        <v>0.82691960252935859</v>
      </c>
      <c r="Q322" s="243">
        <f t="shared" si="47"/>
        <v>-0.11598915989159897</v>
      </c>
      <c r="R322" s="243">
        <f t="shared" si="48"/>
        <v>-0.16058553637753992</v>
      </c>
      <c r="S322" s="244">
        <f t="shared" si="49"/>
        <v>-4.1716250802401711E-2</v>
      </c>
    </row>
    <row r="323" spans="1:19" ht="14.25" thickBot="1" x14ac:dyDescent="0.3">
      <c r="A323" s="206" t="s">
        <v>281</v>
      </c>
      <c r="B323" s="241">
        <v>0</v>
      </c>
      <c r="C323" s="242">
        <v>0</v>
      </c>
      <c r="D323" s="243" t="str">
        <f t="shared" si="40"/>
        <v/>
      </c>
      <c r="E323" s="210">
        <v>0</v>
      </c>
      <c r="F323" s="242">
        <v>0</v>
      </c>
      <c r="G323" s="243" t="str">
        <f t="shared" si="41"/>
        <v/>
      </c>
      <c r="H323" s="243" t="str">
        <f t="shared" si="42"/>
        <v/>
      </c>
      <c r="I323" s="243" t="str">
        <f t="shared" si="43"/>
        <v/>
      </c>
      <c r="J323" s="244" t="str">
        <f t="shared" si="44"/>
        <v/>
      </c>
      <c r="K323" s="245">
        <v>0</v>
      </c>
      <c r="L323" s="242">
        <v>0</v>
      </c>
      <c r="M323" s="243" t="str">
        <f t="shared" si="45"/>
        <v/>
      </c>
      <c r="N323" s="210">
        <v>152</v>
      </c>
      <c r="O323" s="242">
        <v>91</v>
      </c>
      <c r="P323" s="243">
        <f t="shared" si="46"/>
        <v>0.59868421052631582</v>
      </c>
      <c r="Q323" s="243">
        <f t="shared" si="47"/>
        <v>-1</v>
      </c>
      <c r="R323" s="243">
        <f t="shared" si="48"/>
        <v>-1</v>
      </c>
      <c r="S323" s="244" t="str">
        <f t="shared" si="49"/>
        <v/>
      </c>
    </row>
    <row r="324" spans="1:19" ht="15.75" thickTop="1" x14ac:dyDescent="0.25">
      <c r="A324" s="233" t="s">
        <v>363</v>
      </c>
      <c r="B324" s="234">
        <v>984</v>
      </c>
      <c r="C324" s="235">
        <v>793</v>
      </c>
      <c r="D324" s="236">
        <f t="shared" si="40"/>
        <v>0.80589430894308944</v>
      </c>
      <c r="E324" s="237">
        <v>616</v>
      </c>
      <c r="F324" s="235">
        <v>558</v>
      </c>
      <c r="G324" s="236">
        <f t="shared" si="41"/>
        <v>0.9058441558441559</v>
      </c>
      <c r="H324" s="236">
        <f t="shared" si="42"/>
        <v>0.59740259740259738</v>
      </c>
      <c r="I324" s="236">
        <f t="shared" si="43"/>
        <v>0.42114695340501784</v>
      </c>
      <c r="J324" s="238">
        <f t="shared" si="44"/>
        <v>-9.9949846901066453E-2</v>
      </c>
      <c r="K324" s="239">
        <v>6636</v>
      </c>
      <c r="L324" s="235">
        <v>5659</v>
      </c>
      <c r="M324" s="236">
        <f t="shared" si="45"/>
        <v>0.85277275467148883</v>
      </c>
      <c r="N324" s="237">
        <v>5943</v>
      </c>
      <c r="O324" s="235">
        <v>4786</v>
      </c>
      <c r="P324" s="236">
        <f t="shared" si="46"/>
        <v>0.80531717987548379</v>
      </c>
      <c r="Q324" s="236">
        <f t="shared" si="47"/>
        <v>0.11660777385159005</v>
      </c>
      <c r="R324" s="236">
        <f t="shared" si="48"/>
        <v>0.18240702047638946</v>
      </c>
      <c r="S324" s="238">
        <f t="shared" si="49"/>
        <v>4.745557479600504E-2</v>
      </c>
    </row>
    <row r="325" spans="1:19" x14ac:dyDescent="0.25">
      <c r="A325" s="206" t="s">
        <v>278</v>
      </c>
      <c r="B325" s="241">
        <v>984</v>
      </c>
      <c r="C325" s="242">
        <v>793</v>
      </c>
      <c r="D325" s="243">
        <f t="shared" si="40"/>
        <v>0.80589430894308944</v>
      </c>
      <c r="E325" s="210">
        <v>616</v>
      </c>
      <c r="F325" s="242">
        <v>558</v>
      </c>
      <c r="G325" s="243">
        <f t="shared" si="41"/>
        <v>0.9058441558441559</v>
      </c>
      <c r="H325" s="243">
        <f t="shared" si="42"/>
        <v>0.59740259740259738</v>
      </c>
      <c r="I325" s="243">
        <f t="shared" si="43"/>
        <v>0.42114695340501784</v>
      </c>
      <c r="J325" s="244">
        <f t="shared" si="44"/>
        <v>-9.9949846901066453E-2</v>
      </c>
      <c r="K325" s="245">
        <v>6579</v>
      </c>
      <c r="L325" s="242">
        <v>5625</v>
      </c>
      <c r="M325" s="243">
        <f t="shared" si="45"/>
        <v>0.85499316005471959</v>
      </c>
      <c r="N325" s="210">
        <v>5943</v>
      </c>
      <c r="O325" s="242">
        <v>4786</v>
      </c>
      <c r="P325" s="243">
        <f t="shared" si="46"/>
        <v>0.80531717987548379</v>
      </c>
      <c r="Q325" s="243">
        <f t="shared" si="47"/>
        <v>0.10701665825340734</v>
      </c>
      <c r="R325" s="243">
        <f t="shared" si="48"/>
        <v>0.17530296698704562</v>
      </c>
      <c r="S325" s="244">
        <f t="shared" si="49"/>
        <v>4.9675980179235801E-2</v>
      </c>
    </row>
    <row r="326" spans="1:19" x14ac:dyDescent="0.25">
      <c r="A326" s="206" t="s">
        <v>281</v>
      </c>
      <c r="B326" s="241">
        <v>0</v>
      </c>
      <c r="C326" s="242">
        <v>0</v>
      </c>
      <c r="D326" s="243" t="str">
        <f t="shared" si="40"/>
        <v/>
      </c>
      <c r="E326" s="210">
        <v>0</v>
      </c>
      <c r="F326" s="242">
        <v>0</v>
      </c>
      <c r="G326" s="243" t="str">
        <f t="shared" si="41"/>
        <v/>
      </c>
      <c r="H326" s="243" t="str">
        <f t="shared" si="42"/>
        <v/>
      </c>
      <c r="I326" s="243" t="str">
        <f t="shared" si="43"/>
        <v/>
      </c>
      <c r="J326" s="244" t="str">
        <f t="shared" si="44"/>
        <v/>
      </c>
      <c r="K326" s="245">
        <v>38</v>
      </c>
      <c r="L326" s="242">
        <v>15</v>
      </c>
      <c r="M326" s="243">
        <f t="shared" si="45"/>
        <v>0.39473684210526316</v>
      </c>
      <c r="N326" s="210">
        <v>0</v>
      </c>
      <c r="O326" s="242">
        <v>0</v>
      </c>
      <c r="P326" s="243" t="str">
        <f t="shared" si="46"/>
        <v/>
      </c>
      <c r="Q326" s="243" t="str">
        <f t="shared" si="47"/>
        <v/>
      </c>
      <c r="R326" s="243" t="str">
        <f t="shared" si="48"/>
        <v/>
      </c>
      <c r="S326" s="244" t="str">
        <f t="shared" si="49"/>
        <v/>
      </c>
    </row>
    <row r="327" spans="1:19" ht="14.25" thickBot="1" x14ac:dyDescent="0.3">
      <c r="A327" s="206" t="s">
        <v>280</v>
      </c>
      <c r="B327" s="241">
        <v>0</v>
      </c>
      <c r="C327" s="242">
        <v>0</v>
      </c>
      <c r="D327" s="243" t="str">
        <f t="shared" si="40"/>
        <v/>
      </c>
      <c r="E327" s="210">
        <v>0</v>
      </c>
      <c r="F327" s="242">
        <v>0</v>
      </c>
      <c r="G327" s="243" t="str">
        <f t="shared" si="41"/>
        <v/>
      </c>
      <c r="H327" s="243" t="str">
        <f t="shared" si="42"/>
        <v/>
      </c>
      <c r="I327" s="243" t="str">
        <f t="shared" si="43"/>
        <v/>
      </c>
      <c r="J327" s="244" t="str">
        <f t="shared" si="44"/>
        <v/>
      </c>
      <c r="K327" s="245">
        <v>19</v>
      </c>
      <c r="L327" s="242">
        <v>19</v>
      </c>
      <c r="M327" s="243">
        <f t="shared" si="45"/>
        <v>1</v>
      </c>
      <c r="N327" s="210">
        <v>0</v>
      </c>
      <c r="O327" s="242">
        <v>0</v>
      </c>
      <c r="P327" s="243" t="str">
        <f t="shared" si="46"/>
        <v/>
      </c>
      <c r="Q327" s="243" t="str">
        <f t="shared" si="47"/>
        <v/>
      </c>
      <c r="R327" s="243" t="str">
        <f t="shared" si="48"/>
        <v/>
      </c>
      <c r="S327" s="244" t="str">
        <f t="shared" si="49"/>
        <v/>
      </c>
    </row>
    <row r="328" spans="1:19" ht="15.75" thickTop="1" x14ac:dyDescent="0.25">
      <c r="A328" s="233" t="s">
        <v>364</v>
      </c>
      <c r="B328" s="234">
        <v>868</v>
      </c>
      <c r="C328" s="235">
        <v>333</v>
      </c>
      <c r="D328" s="236">
        <f t="shared" si="40"/>
        <v>0.38364055299539168</v>
      </c>
      <c r="E328" s="237">
        <v>540</v>
      </c>
      <c r="F328" s="235">
        <v>262</v>
      </c>
      <c r="G328" s="236">
        <f t="shared" si="41"/>
        <v>0.48518518518518516</v>
      </c>
      <c r="H328" s="236">
        <f t="shared" si="42"/>
        <v>0.6074074074074074</v>
      </c>
      <c r="I328" s="236">
        <f t="shared" si="43"/>
        <v>0.2709923664122138</v>
      </c>
      <c r="J328" s="238">
        <f t="shared" si="44"/>
        <v>-0.10154463218979348</v>
      </c>
      <c r="K328" s="239">
        <v>3724</v>
      </c>
      <c r="L328" s="235">
        <v>1547</v>
      </c>
      <c r="M328" s="236">
        <f t="shared" si="45"/>
        <v>0.41541353383458646</v>
      </c>
      <c r="N328" s="237">
        <v>2576</v>
      </c>
      <c r="O328" s="235">
        <v>1227</v>
      </c>
      <c r="P328" s="236">
        <f t="shared" si="46"/>
        <v>0.47631987577639751</v>
      </c>
      <c r="Q328" s="236">
        <f t="shared" si="47"/>
        <v>0.44565217391304346</v>
      </c>
      <c r="R328" s="236">
        <f t="shared" si="48"/>
        <v>0.26079869600652006</v>
      </c>
      <c r="S328" s="238">
        <f t="shared" si="49"/>
        <v>-6.0906341941811049E-2</v>
      </c>
    </row>
    <row r="329" spans="1:19" ht="14.25" thickBot="1" x14ac:dyDescent="0.3">
      <c r="A329" s="206" t="s">
        <v>277</v>
      </c>
      <c r="B329" s="241">
        <v>868</v>
      </c>
      <c r="C329" s="242">
        <v>333</v>
      </c>
      <c r="D329" s="243">
        <f t="shared" ref="D329:D392" si="50">IFERROR(C329/B329,"")</f>
        <v>0.38364055299539168</v>
      </c>
      <c r="E329" s="210">
        <v>540</v>
      </c>
      <c r="F329" s="242">
        <v>262</v>
      </c>
      <c r="G329" s="243">
        <f t="shared" ref="G329:G392" si="51">IFERROR(F329/E329,"")</f>
        <v>0.48518518518518516</v>
      </c>
      <c r="H329" s="243">
        <f t="shared" ref="H329:H392" si="52">IFERROR(B329/E329-1,"")</f>
        <v>0.6074074074074074</v>
      </c>
      <c r="I329" s="243">
        <f t="shared" ref="I329:I392" si="53">IFERROR(C329/F329-1,"")</f>
        <v>0.2709923664122138</v>
      </c>
      <c r="J329" s="244">
        <f t="shared" ref="J329:J392" si="54">IFERROR(D329-G329,"")</f>
        <v>-0.10154463218979348</v>
      </c>
      <c r="K329" s="245">
        <v>3724</v>
      </c>
      <c r="L329" s="242">
        <v>1547</v>
      </c>
      <c r="M329" s="243">
        <f t="shared" ref="M329:M392" si="55">IFERROR(L329/K329,"")</f>
        <v>0.41541353383458646</v>
      </c>
      <c r="N329" s="210">
        <v>2576</v>
      </c>
      <c r="O329" s="242">
        <v>1227</v>
      </c>
      <c r="P329" s="243">
        <f t="shared" ref="P329:P392" si="56">IFERROR(O329/N329,"")</f>
        <v>0.47631987577639751</v>
      </c>
      <c r="Q329" s="243">
        <f t="shared" ref="Q329:Q392" si="57">IFERROR(K329/N329-1,"")</f>
        <v>0.44565217391304346</v>
      </c>
      <c r="R329" s="243">
        <f t="shared" ref="R329:R392" si="58">IFERROR(L329/O329-1,"")</f>
        <v>0.26079869600652006</v>
      </c>
      <c r="S329" s="244">
        <f t="shared" ref="S329:S392" si="59">IFERROR(M329-P329,"")</f>
        <v>-6.0906341941811049E-2</v>
      </c>
    </row>
    <row r="330" spans="1:19" ht="15.75" thickTop="1" x14ac:dyDescent="0.25">
      <c r="A330" s="233" t="s">
        <v>365</v>
      </c>
      <c r="B330" s="234">
        <v>864</v>
      </c>
      <c r="C330" s="235">
        <v>653</v>
      </c>
      <c r="D330" s="236">
        <f t="shared" si="50"/>
        <v>0.75578703703703709</v>
      </c>
      <c r="E330" s="237">
        <v>0</v>
      </c>
      <c r="F330" s="235">
        <v>0</v>
      </c>
      <c r="G330" s="236" t="str">
        <f t="shared" si="51"/>
        <v/>
      </c>
      <c r="H330" s="236" t="str">
        <f t="shared" si="52"/>
        <v/>
      </c>
      <c r="I330" s="236" t="str">
        <f t="shared" si="53"/>
        <v/>
      </c>
      <c r="J330" s="238" t="str">
        <f t="shared" si="54"/>
        <v/>
      </c>
      <c r="K330" s="239">
        <v>9168</v>
      </c>
      <c r="L330" s="235">
        <v>5480</v>
      </c>
      <c r="M330" s="236">
        <f t="shared" si="55"/>
        <v>0.59773123909249559</v>
      </c>
      <c r="N330" s="237">
        <v>0</v>
      </c>
      <c r="O330" s="235">
        <v>0</v>
      </c>
      <c r="P330" s="236" t="str">
        <f t="shared" si="56"/>
        <v/>
      </c>
      <c r="Q330" s="236" t="str">
        <f t="shared" si="57"/>
        <v/>
      </c>
      <c r="R330" s="236" t="str">
        <f t="shared" si="58"/>
        <v/>
      </c>
      <c r="S330" s="238" t="str">
        <f t="shared" si="59"/>
        <v/>
      </c>
    </row>
    <row r="331" spans="1:19" x14ac:dyDescent="0.25">
      <c r="A331" s="206" t="s">
        <v>277</v>
      </c>
      <c r="B331" s="241">
        <v>864</v>
      </c>
      <c r="C331" s="242">
        <v>653</v>
      </c>
      <c r="D331" s="243">
        <f t="shared" si="50"/>
        <v>0.75578703703703709</v>
      </c>
      <c r="E331" s="210">
        <v>0</v>
      </c>
      <c r="F331" s="242">
        <v>0</v>
      </c>
      <c r="G331" s="243" t="str">
        <f t="shared" si="51"/>
        <v/>
      </c>
      <c r="H331" s="243" t="str">
        <f t="shared" si="52"/>
        <v/>
      </c>
      <c r="I331" s="243" t="str">
        <f t="shared" si="53"/>
        <v/>
      </c>
      <c r="J331" s="244" t="str">
        <f t="shared" si="54"/>
        <v/>
      </c>
      <c r="K331" s="245">
        <v>9024</v>
      </c>
      <c r="L331" s="242">
        <v>5368</v>
      </c>
      <c r="M331" s="243">
        <f t="shared" si="55"/>
        <v>0.59485815602836878</v>
      </c>
      <c r="N331" s="210">
        <v>0</v>
      </c>
      <c r="O331" s="242">
        <v>0</v>
      </c>
      <c r="P331" s="243" t="str">
        <f t="shared" si="56"/>
        <v/>
      </c>
      <c r="Q331" s="243" t="str">
        <f t="shared" si="57"/>
        <v/>
      </c>
      <c r="R331" s="243" t="str">
        <f t="shared" si="58"/>
        <v/>
      </c>
      <c r="S331" s="244" t="str">
        <f t="shared" si="59"/>
        <v/>
      </c>
    </row>
    <row r="332" spans="1:19" ht="14.25" thickBot="1" x14ac:dyDescent="0.3">
      <c r="A332" s="206" t="s">
        <v>126</v>
      </c>
      <c r="B332" s="241">
        <v>0</v>
      </c>
      <c r="C332" s="242">
        <v>0</v>
      </c>
      <c r="D332" s="243" t="str">
        <f t="shared" si="50"/>
        <v/>
      </c>
      <c r="E332" s="210">
        <v>0</v>
      </c>
      <c r="F332" s="242">
        <v>0</v>
      </c>
      <c r="G332" s="243" t="str">
        <f t="shared" si="51"/>
        <v/>
      </c>
      <c r="H332" s="243" t="str">
        <f t="shared" si="52"/>
        <v/>
      </c>
      <c r="I332" s="243" t="str">
        <f t="shared" si="53"/>
        <v/>
      </c>
      <c r="J332" s="244" t="str">
        <f t="shared" si="54"/>
        <v/>
      </c>
      <c r="K332" s="245">
        <v>144</v>
      </c>
      <c r="L332" s="242">
        <v>112</v>
      </c>
      <c r="M332" s="243">
        <f t="shared" si="55"/>
        <v>0.77777777777777779</v>
      </c>
      <c r="N332" s="210">
        <v>0</v>
      </c>
      <c r="O332" s="242">
        <v>0</v>
      </c>
      <c r="P332" s="243" t="str">
        <f t="shared" si="56"/>
        <v/>
      </c>
      <c r="Q332" s="243" t="str">
        <f t="shared" si="57"/>
        <v/>
      </c>
      <c r="R332" s="243" t="str">
        <f t="shared" si="58"/>
        <v/>
      </c>
      <c r="S332" s="244" t="str">
        <f t="shared" si="59"/>
        <v/>
      </c>
    </row>
    <row r="333" spans="1:19" ht="15.75" thickTop="1" x14ac:dyDescent="0.25">
      <c r="A333" s="233" t="s">
        <v>366</v>
      </c>
      <c r="B333" s="234">
        <v>864</v>
      </c>
      <c r="C333" s="235">
        <v>657</v>
      </c>
      <c r="D333" s="236">
        <f t="shared" si="50"/>
        <v>0.76041666666666663</v>
      </c>
      <c r="E333" s="237">
        <v>879</v>
      </c>
      <c r="F333" s="235">
        <v>810</v>
      </c>
      <c r="G333" s="236">
        <f t="shared" si="51"/>
        <v>0.92150170648464169</v>
      </c>
      <c r="H333" s="236">
        <f t="shared" si="52"/>
        <v>-1.7064846416382284E-2</v>
      </c>
      <c r="I333" s="236">
        <f t="shared" si="53"/>
        <v>-0.18888888888888888</v>
      </c>
      <c r="J333" s="238">
        <f t="shared" si="54"/>
        <v>-0.16108503981797506</v>
      </c>
      <c r="K333" s="239">
        <v>5737</v>
      </c>
      <c r="L333" s="235">
        <v>4510</v>
      </c>
      <c r="M333" s="236">
        <f t="shared" si="55"/>
        <v>0.78612515251873805</v>
      </c>
      <c r="N333" s="237">
        <v>5493</v>
      </c>
      <c r="O333" s="235">
        <v>3823</v>
      </c>
      <c r="P333" s="236">
        <f t="shared" si="56"/>
        <v>0.69597669761514658</v>
      </c>
      <c r="Q333" s="236">
        <f t="shared" si="57"/>
        <v>4.4420171126888786E-2</v>
      </c>
      <c r="R333" s="236">
        <f t="shared" si="58"/>
        <v>0.17970180486528897</v>
      </c>
      <c r="S333" s="238">
        <f t="shared" si="59"/>
        <v>9.0148454903591468E-2</v>
      </c>
    </row>
    <row r="334" spans="1:19" ht="14.25" thickBot="1" x14ac:dyDescent="0.3">
      <c r="A334" s="206" t="s">
        <v>278</v>
      </c>
      <c r="B334" s="241">
        <v>864</v>
      </c>
      <c r="C334" s="242">
        <v>657</v>
      </c>
      <c r="D334" s="243">
        <f t="shared" si="50"/>
        <v>0.76041666666666663</v>
      </c>
      <c r="E334" s="210">
        <v>879</v>
      </c>
      <c r="F334" s="242">
        <v>810</v>
      </c>
      <c r="G334" s="243">
        <f t="shared" si="51"/>
        <v>0.92150170648464169</v>
      </c>
      <c r="H334" s="243">
        <f t="shared" si="52"/>
        <v>-1.7064846416382284E-2</v>
      </c>
      <c r="I334" s="243">
        <f t="shared" si="53"/>
        <v>-0.18888888888888888</v>
      </c>
      <c r="J334" s="244">
        <f t="shared" si="54"/>
        <v>-0.16108503981797506</v>
      </c>
      <c r="K334" s="245">
        <v>5737</v>
      </c>
      <c r="L334" s="242">
        <v>4510</v>
      </c>
      <c r="M334" s="243">
        <f t="shared" si="55"/>
        <v>0.78612515251873805</v>
      </c>
      <c r="N334" s="210">
        <v>5493</v>
      </c>
      <c r="O334" s="242">
        <v>3823</v>
      </c>
      <c r="P334" s="243">
        <f t="shared" si="56"/>
        <v>0.69597669761514658</v>
      </c>
      <c r="Q334" s="243">
        <f t="shared" si="57"/>
        <v>4.4420171126888786E-2</v>
      </c>
      <c r="R334" s="243">
        <f t="shared" si="58"/>
        <v>0.17970180486528897</v>
      </c>
      <c r="S334" s="244">
        <f t="shared" si="59"/>
        <v>9.0148454903591468E-2</v>
      </c>
    </row>
    <row r="335" spans="1:19" ht="15.75" thickTop="1" x14ac:dyDescent="0.25">
      <c r="A335" s="233" t="s">
        <v>367</v>
      </c>
      <c r="B335" s="234">
        <v>864</v>
      </c>
      <c r="C335" s="235">
        <v>714</v>
      </c>
      <c r="D335" s="236">
        <f t="shared" si="50"/>
        <v>0.82638888888888884</v>
      </c>
      <c r="E335" s="237">
        <v>96</v>
      </c>
      <c r="F335" s="235">
        <v>87</v>
      </c>
      <c r="G335" s="236">
        <f t="shared" si="51"/>
        <v>0.90625</v>
      </c>
      <c r="H335" s="236">
        <f t="shared" si="52"/>
        <v>8</v>
      </c>
      <c r="I335" s="236">
        <f t="shared" si="53"/>
        <v>7.2068965517241388</v>
      </c>
      <c r="J335" s="238">
        <f t="shared" si="54"/>
        <v>-7.986111111111116E-2</v>
      </c>
      <c r="K335" s="239">
        <v>3840</v>
      </c>
      <c r="L335" s="235">
        <v>3055</v>
      </c>
      <c r="M335" s="236">
        <f t="shared" si="55"/>
        <v>0.79557291666666663</v>
      </c>
      <c r="N335" s="237">
        <v>1302</v>
      </c>
      <c r="O335" s="235">
        <v>1036</v>
      </c>
      <c r="P335" s="236">
        <f t="shared" si="56"/>
        <v>0.79569892473118276</v>
      </c>
      <c r="Q335" s="236">
        <f t="shared" si="57"/>
        <v>1.9493087557603688</v>
      </c>
      <c r="R335" s="236">
        <f t="shared" si="58"/>
        <v>1.948841698841699</v>
      </c>
      <c r="S335" s="238">
        <f t="shared" si="59"/>
        <v>-1.2600806451612545E-4</v>
      </c>
    </row>
    <row r="336" spans="1:19" ht="14.25" thickBot="1" x14ac:dyDescent="0.3">
      <c r="A336" s="206" t="s">
        <v>278</v>
      </c>
      <c r="B336" s="241">
        <v>864</v>
      </c>
      <c r="C336" s="242">
        <v>714</v>
      </c>
      <c r="D336" s="243">
        <f t="shared" si="50"/>
        <v>0.82638888888888884</v>
      </c>
      <c r="E336" s="210">
        <v>96</v>
      </c>
      <c r="F336" s="242">
        <v>87</v>
      </c>
      <c r="G336" s="243">
        <f t="shared" si="51"/>
        <v>0.90625</v>
      </c>
      <c r="H336" s="243">
        <f t="shared" si="52"/>
        <v>8</v>
      </c>
      <c r="I336" s="243">
        <f t="shared" si="53"/>
        <v>7.2068965517241388</v>
      </c>
      <c r="J336" s="244">
        <f t="shared" si="54"/>
        <v>-7.986111111111116E-2</v>
      </c>
      <c r="K336" s="245">
        <v>3840</v>
      </c>
      <c r="L336" s="242">
        <v>3055</v>
      </c>
      <c r="M336" s="243">
        <f t="shared" si="55"/>
        <v>0.79557291666666663</v>
      </c>
      <c r="N336" s="210">
        <v>1302</v>
      </c>
      <c r="O336" s="242">
        <v>1036</v>
      </c>
      <c r="P336" s="243">
        <f t="shared" si="56"/>
        <v>0.79569892473118276</v>
      </c>
      <c r="Q336" s="243">
        <f t="shared" si="57"/>
        <v>1.9493087557603688</v>
      </c>
      <c r="R336" s="243">
        <f t="shared" si="58"/>
        <v>1.948841698841699</v>
      </c>
      <c r="S336" s="244">
        <f t="shared" si="59"/>
        <v>-1.2600806451612545E-4</v>
      </c>
    </row>
    <row r="337" spans="1:19" ht="15.75" thickTop="1" x14ac:dyDescent="0.25">
      <c r="A337" s="233" t="s">
        <v>368</v>
      </c>
      <c r="B337" s="234">
        <v>816</v>
      </c>
      <c r="C337" s="235">
        <v>672</v>
      </c>
      <c r="D337" s="236">
        <f t="shared" si="50"/>
        <v>0.82352941176470584</v>
      </c>
      <c r="E337" s="237">
        <v>772</v>
      </c>
      <c r="F337" s="235">
        <v>630</v>
      </c>
      <c r="G337" s="236">
        <f t="shared" si="51"/>
        <v>0.81606217616580312</v>
      </c>
      <c r="H337" s="236">
        <f t="shared" si="52"/>
        <v>5.6994818652849721E-2</v>
      </c>
      <c r="I337" s="236">
        <f t="shared" si="53"/>
        <v>6.6666666666666652E-2</v>
      </c>
      <c r="J337" s="238">
        <f t="shared" si="54"/>
        <v>7.4672355989027217E-3</v>
      </c>
      <c r="K337" s="239">
        <v>5764</v>
      </c>
      <c r="L337" s="235">
        <v>4664</v>
      </c>
      <c r="M337" s="236">
        <f t="shared" si="55"/>
        <v>0.80916030534351147</v>
      </c>
      <c r="N337" s="237">
        <v>5754</v>
      </c>
      <c r="O337" s="235">
        <v>4495</v>
      </c>
      <c r="P337" s="236">
        <f t="shared" si="56"/>
        <v>0.78119568995481403</v>
      </c>
      <c r="Q337" s="236">
        <f t="shared" si="57"/>
        <v>1.7379214459507519E-3</v>
      </c>
      <c r="R337" s="236">
        <f t="shared" si="58"/>
        <v>3.7597330367074466E-2</v>
      </c>
      <c r="S337" s="238">
        <f t="shared" si="59"/>
        <v>2.7964615388697434E-2</v>
      </c>
    </row>
    <row r="338" spans="1:19" ht="14.25" thickBot="1" x14ac:dyDescent="0.3">
      <c r="A338" s="206" t="s">
        <v>278</v>
      </c>
      <c r="B338" s="241">
        <v>816</v>
      </c>
      <c r="C338" s="242">
        <v>672</v>
      </c>
      <c r="D338" s="243">
        <f t="shared" si="50"/>
        <v>0.82352941176470584</v>
      </c>
      <c r="E338" s="210">
        <v>772</v>
      </c>
      <c r="F338" s="242">
        <v>630</v>
      </c>
      <c r="G338" s="243">
        <f t="shared" si="51"/>
        <v>0.81606217616580312</v>
      </c>
      <c r="H338" s="243">
        <f t="shared" si="52"/>
        <v>5.6994818652849721E-2</v>
      </c>
      <c r="I338" s="243">
        <f t="shared" si="53"/>
        <v>6.6666666666666652E-2</v>
      </c>
      <c r="J338" s="244">
        <f t="shared" si="54"/>
        <v>7.4672355989027217E-3</v>
      </c>
      <c r="K338" s="245">
        <v>5628</v>
      </c>
      <c r="L338" s="242">
        <v>4628</v>
      </c>
      <c r="M338" s="243">
        <f t="shared" si="55"/>
        <v>0.82231698649609097</v>
      </c>
      <c r="N338" s="210">
        <v>5754</v>
      </c>
      <c r="O338" s="242">
        <v>4495</v>
      </c>
      <c r="P338" s="243">
        <f t="shared" si="56"/>
        <v>0.78119568995481403</v>
      </c>
      <c r="Q338" s="243">
        <f t="shared" si="57"/>
        <v>-2.1897810218978075E-2</v>
      </c>
      <c r="R338" s="243">
        <f t="shared" si="58"/>
        <v>2.9588431590656272E-2</v>
      </c>
      <c r="S338" s="244">
        <f t="shared" si="59"/>
        <v>4.1121296541276942E-2</v>
      </c>
    </row>
    <row r="339" spans="1:19" ht="16.5" thickTop="1" thickBot="1" x14ac:dyDescent="0.3">
      <c r="A339" s="233" t="s">
        <v>286</v>
      </c>
      <c r="B339" s="234">
        <v>0</v>
      </c>
      <c r="C339" s="235">
        <v>0</v>
      </c>
      <c r="D339" s="236" t="str">
        <f t="shared" si="50"/>
        <v/>
      </c>
      <c r="E339" s="237">
        <v>0</v>
      </c>
      <c r="F339" s="235">
        <v>0</v>
      </c>
      <c r="G339" s="236" t="str">
        <f t="shared" si="51"/>
        <v/>
      </c>
      <c r="H339" s="236" t="str">
        <f t="shared" si="52"/>
        <v/>
      </c>
      <c r="I339" s="236" t="str">
        <f t="shared" si="53"/>
        <v/>
      </c>
      <c r="J339" s="238" t="str">
        <f t="shared" si="54"/>
        <v/>
      </c>
      <c r="K339" s="239">
        <v>136</v>
      </c>
      <c r="L339" s="235">
        <v>36</v>
      </c>
      <c r="M339" s="236">
        <f t="shared" si="55"/>
        <v>0.26470588235294118</v>
      </c>
      <c r="N339" s="237">
        <v>0</v>
      </c>
      <c r="O339" s="235">
        <v>0</v>
      </c>
      <c r="P339" s="236" t="str">
        <f t="shared" si="56"/>
        <v/>
      </c>
      <c r="Q339" s="236" t="str">
        <f t="shared" si="57"/>
        <v/>
      </c>
      <c r="R339" s="236" t="str">
        <f t="shared" si="58"/>
        <v/>
      </c>
      <c r="S339" s="238" t="str">
        <f t="shared" si="59"/>
        <v/>
      </c>
    </row>
    <row r="340" spans="1:19" ht="15.75" thickTop="1" x14ac:dyDescent="0.25">
      <c r="A340" s="233" t="s">
        <v>369</v>
      </c>
      <c r="B340" s="234">
        <v>733</v>
      </c>
      <c r="C340" s="235">
        <v>690</v>
      </c>
      <c r="D340" s="236">
        <f t="shared" si="50"/>
        <v>0.94133697135061389</v>
      </c>
      <c r="E340" s="237">
        <v>758</v>
      </c>
      <c r="F340" s="235">
        <v>573</v>
      </c>
      <c r="G340" s="236">
        <f t="shared" si="51"/>
        <v>0.75593667546174137</v>
      </c>
      <c r="H340" s="236">
        <f t="shared" si="52"/>
        <v>-3.2981530343007881E-2</v>
      </c>
      <c r="I340" s="236">
        <f t="shared" si="53"/>
        <v>0.20418848167539272</v>
      </c>
      <c r="J340" s="238">
        <f t="shared" si="54"/>
        <v>0.18540029588887252</v>
      </c>
      <c r="K340" s="239">
        <v>4660</v>
      </c>
      <c r="L340" s="235">
        <v>4156</v>
      </c>
      <c r="M340" s="236">
        <f t="shared" si="55"/>
        <v>0.89184549356223175</v>
      </c>
      <c r="N340" s="237">
        <v>4519</v>
      </c>
      <c r="O340" s="235">
        <v>2754</v>
      </c>
      <c r="P340" s="236">
        <f t="shared" si="56"/>
        <v>0.60942686435052007</v>
      </c>
      <c r="Q340" s="236">
        <f t="shared" si="57"/>
        <v>3.1201593272847994E-2</v>
      </c>
      <c r="R340" s="236">
        <f t="shared" si="58"/>
        <v>0.5090777051561366</v>
      </c>
      <c r="S340" s="238">
        <f t="shared" si="59"/>
        <v>0.28241862921171168</v>
      </c>
    </row>
    <row r="341" spans="1:19" ht="14.25" thickBot="1" x14ac:dyDescent="0.3">
      <c r="A341" s="206" t="s">
        <v>278</v>
      </c>
      <c r="B341" s="241">
        <v>733</v>
      </c>
      <c r="C341" s="242">
        <v>690</v>
      </c>
      <c r="D341" s="243">
        <f t="shared" si="50"/>
        <v>0.94133697135061389</v>
      </c>
      <c r="E341" s="210">
        <v>758</v>
      </c>
      <c r="F341" s="242">
        <v>573</v>
      </c>
      <c r="G341" s="243">
        <f t="shared" si="51"/>
        <v>0.75593667546174137</v>
      </c>
      <c r="H341" s="243">
        <f t="shared" si="52"/>
        <v>-3.2981530343007881E-2</v>
      </c>
      <c r="I341" s="243">
        <f t="shared" si="53"/>
        <v>0.20418848167539272</v>
      </c>
      <c r="J341" s="244">
        <f t="shared" si="54"/>
        <v>0.18540029588887252</v>
      </c>
      <c r="K341" s="245">
        <v>4660</v>
      </c>
      <c r="L341" s="242">
        <v>4156</v>
      </c>
      <c r="M341" s="243">
        <f t="shared" si="55"/>
        <v>0.89184549356223175</v>
      </c>
      <c r="N341" s="210">
        <v>4519</v>
      </c>
      <c r="O341" s="242">
        <v>2754</v>
      </c>
      <c r="P341" s="243">
        <f t="shared" si="56"/>
        <v>0.60942686435052007</v>
      </c>
      <c r="Q341" s="243">
        <f t="shared" si="57"/>
        <v>3.1201593272847994E-2</v>
      </c>
      <c r="R341" s="243">
        <f t="shared" si="58"/>
        <v>0.5090777051561366</v>
      </c>
      <c r="S341" s="244">
        <f t="shared" si="59"/>
        <v>0.28241862921171168</v>
      </c>
    </row>
    <row r="342" spans="1:19" ht="15.75" thickTop="1" x14ac:dyDescent="0.25">
      <c r="A342" s="233" t="s">
        <v>370</v>
      </c>
      <c r="B342" s="234">
        <v>724</v>
      </c>
      <c r="C342" s="235">
        <v>601</v>
      </c>
      <c r="D342" s="236">
        <f t="shared" si="50"/>
        <v>0.83011049723756902</v>
      </c>
      <c r="E342" s="237">
        <v>864</v>
      </c>
      <c r="F342" s="235">
        <v>644</v>
      </c>
      <c r="G342" s="236">
        <f t="shared" si="51"/>
        <v>0.74537037037037035</v>
      </c>
      <c r="H342" s="236">
        <f t="shared" si="52"/>
        <v>-0.16203703703703709</v>
      </c>
      <c r="I342" s="236">
        <f t="shared" si="53"/>
        <v>-6.6770186335403769E-2</v>
      </c>
      <c r="J342" s="238">
        <f t="shared" si="54"/>
        <v>8.4740126867198673E-2</v>
      </c>
      <c r="K342" s="239">
        <v>5370</v>
      </c>
      <c r="L342" s="235">
        <v>4206</v>
      </c>
      <c r="M342" s="236">
        <f t="shared" si="55"/>
        <v>0.78324022346368716</v>
      </c>
      <c r="N342" s="237">
        <v>5596</v>
      </c>
      <c r="O342" s="235">
        <v>4297</v>
      </c>
      <c r="P342" s="236">
        <f t="shared" si="56"/>
        <v>0.76786990707648317</v>
      </c>
      <c r="Q342" s="236">
        <f t="shared" si="57"/>
        <v>-4.0385989992852034E-2</v>
      </c>
      <c r="R342" s="236">
        <f t="shared" si="58"/>
        <v>-2.1177565743542015E-2</v>
      </c>
      <c r="S342" s="238">
        <f t="shared" si="59"/>
        <v>1.5370316387203986E-2</v>
      </c>
    </row>
    <row r="343" spans="1:19" x14ac:dyDescent="0.25">
      <c r="A343" s="206" t="s">
        <v>278</v>
      </c>
      <c r="B343" s="241">
        <v>724</v>
      </c>
      <c r="C343" s="242">
        <v>601</v>
      </c>
      <c r="D343" s="243">
        <f t="shared" si="50"/>
        <v>0.83011049723756902</v>
      </c>
      <c r="E343" s="210">
        <v>864</v>
      </c>
      <c r="F343" s="242">
        <v>644</v>
      </c>
      <c r="G343" s="243">
        <f t="shared" si="51"/>
        <v>0.74537037037037035</v>
      </c>
      <c r="H343" s="243">
        <f t="shared" si="52"/>
        <v>-0.16203703703703709</v>
      </c>
      <c r="I343" s="243">
        <f t="shared" si="53"/>
        <v>-6.6770186335403769E-2</v>
      </c>
      <c r="J343" s="244">
        <f t="shared" si="54"/>
        <v>8.4740126867198673E-2</v>
      </c>
      <c r="K343" s="245">
        <v>5332</v>
      </c>
      <c r="L343" s="242">
        <v>4185</v>
      </c>
      <c r="M343" s="243">
        <f t="shared" si="55"/>
        <v>0.78488372093023251</v>
      </c>
      <c r="N343" s="210">
        <v>5596</v>
      </c>
      <c r="O343" s="242">
        <v>4297</v>
      </c>
      <c r="P343" s="243">
        <f t="shared" si="56"/>
        <v>0.76786990707648317</v>
      </c>
      <c r="Q343" s="243">
        <f t="shared" si="57"/>
        <v>-4.7176554681915617E-2</v>
      </c>
      <c r="R343" s="243">
        <f t="shared" si="58"/>
        <v>-2.6064696299744061E-2</v>
      </c>
      <c r="S343" s="244">
        <f t="shared" si="59"/>
        <v>1.7013813853749338E-2</v>
      </c>
    </row>
    <row r="344" spans="1:19" ht="14.25" thickBot="1" x14ac:dyDescent="0.3">
      <c r="A344" s="206" t="s">
        <v>280</v>
      </c>
      <c r="B344" s="241">
        <v>0</v>
      </c>
      <c r="C344" s="242">
        <v>0</v>
      </c>
      <c r="D344" s="243" t="str">
        <f t="shared" si="50"/>
        <v/>
      </c>
      <c r="E344" s="210">
        <v>0</v>
      </c>
      <c r="F344" s="242">
        <v>0</v>
      </c>
      <c r="G344" s="243" t="str">
        <f t="shared" si="51"/>
        <v/>
      </c>
      <c r="H344" s="243" t="str">
        <f t="shared" si="52"/>
        <v/>
      </c>
      <c r="I344" s="243" t="str">
        <f t="shared" si="53"/>
        <v/>
      </c>
      <c r="J344" s="244" t="str">
        <f t="shared" si="54"/>
        <v/>
      </c>
      <c r="K344" s="245">
        <v>38</v>
      </c>
      <c r="L344" s="242">
        <v>21</v>
      </c>
      <c r="M344" s="243">
        <f t="shared" si="55"/>
        <v>0.55263157894736847</v>
      </c>
      <c r="N344" s="210">
        <v>0</v>
      </c>
      <c r="O344" s="242">
        <v>0</v>
      </c>
      <c r="P344" s="243" t="str">
        <f t="shared" si="56"/>
        <v/>
      </c>
      <c r="Q344" s="243" t="str">
        <f t="shared" si="57"/>
        <v/>
      </c>
      <c r="R344" s="243" t="str">
        <f t="shared" si="58"/>
        <v/>
      </c>
      <c r="S344" s="244" t="str">
        <f t="shared" si="59"/>
        <v/>
      </c>
    </row>
    <row r="345" spans="1:19" ht="15.75" thickTop="1" x14ac:dyDescent="0.25">
      <c r="A345" s="233" t="s">
        <v>371</v>
      </c>
      <c r="B345" s="234">
        <v>720</v>
      </c>
      <c r="C345" s="235">
        <v>599</v>
      </c>
      <c r="D345" s="236">
        <f t="shared" si="50"/>
        <v>0.83194444444444449</v>
      </c>
      <c r="E345" s="237">
        <v>0</v>
      </c>
      <c r="F345" s="235">
        <v>0</v>
      </c>
      <c r="G345" s="236" t="str">
        <f t="shared" si="51"/>
        <v/>
      </c>
      <c r="H345" s="236" t="str">
        <f t="shared" si="52"/>
        <v/>
      </c>
      <c r="I345" s="236" t="str">
        <f t="shared" si="53"/>
        <v/>
      </c>
      <c r="J345" s="238" t="str">
        <f t="shared" si="54"/>
        <v/>
      </c>
      <c r="K345" s="239">
        <v>816</v>
      </c>
      <c r="L345" s="235">
        <v>660</v>
      </c>
      <c r="M345" s="236">
        <f t="shared" si="55"/>
        <v>0.80882352941176472</v>
      </c>
      <c r="N345" s="237">
        <v>0</v>
      </c>
      <c r="O345" s="235">
        <v>0</v>
      </c>
      <c r="P345" s="236" t="str">
        <f t="shared" si="56"/>
        <v/>
      </c>
      <c r="Q345" s="236" t="str">
        <f t="shared" si="57"/>
        <v/>
      </c>
      <c r="R345" s="236" t="str">
        <f t="shared" si="58"/>
        <v/>
      </c>
      <c r="S345" s="238" t="str">
        <f t="shared" si="59"/>
        <v/>
      </c>
    </row>
    <row r="346" spans="1:19" ht="14.25" thickBot="1" x14ac:dyDescent="0.3">
      <c r="A346" s="206" t="s">
        <v>277</v>
      </c>
      <c r="B346" s="241">
        <v>720</v>
      </c>
      <c r="C346" s="242">
        <v>599</v>
      </c>
      <c r="D346" s="243">
        <f t="shared" si="50"/>
        <v>0.83194444444444449</v>
      </c>
      <c r="E346" s="210">
        <v>0</v>
      </c>
      <c r="F346" s="242">
        <v>0</v>
      </c>
      <c r="G346" s="243" t="str">
        <f t="shared" si="51"/>
        <v/>
      </c>
      <c r="H346" s="243" t="str">
        <f t="shared" si="52"/>
        <v/>
      </c>
      <c r="I346" s="243" t="str">
        <f t="shared" si="53"/>
        <v/>
      </c>
      <c r="J346" s="244" t="str">
        <f t="shared" si="54"/>
        <v/>
      </c>
      <c r="K346" s="245">
        <v>816</v>
      </c>
      <c r="L346" s="242">
        <v>660</v>
      </c>
      <c r="M346" s="243">
        <f t="shared" si="55"/>
        <v>0.80882352941176472</v>
      </c>
      <c r="N346" s="210">
        <v>0</v>
      </c>
      <c r="O346" s="242">
        <v>0</v>
      </c>
      <c r="P346" s="243" t="str">
        <f t="shared" si="56"/>
        <v/>
      </c>
      <c r="Q346" s="243" t="str">
        <f t="shared" si="57"/>
        <v/>
      </c>
      <c r="R346" s="243" t="str">
        <f t="shared" si="58"/>
        <v/>
      </c>
      <c r="S346" s="244" t="str">
        <f t="shared" si="59"/>
        <v/>
      </c>
    </row>
    <row r="347" spans="1:19" ht="15.75" thickTop="1" x14ac:dyDescent="0.25">
      <c r="A347" s="233" t="s">
        <v>372</v>
      </c>
      <c r="B347" s="234">
        <v>644</v>
      </c>
      <c r="C347" s="235">
        <v>620</v>
      </c>
      <c r="D347" s="236">
        <f t="shared" si="50"/>
        <v>0.96273291925465843</v>
      </c>
      <c r="E347" s="237">
        <v>686</v>
      </c>
      <c r="F347" s="235">
        <v>542</v>
      </c>
      <c r="G347" s="236">
        <f t="shared" si="51"/>
        <v>0.79008746355685133</v>
      </c>
      <c r="H347" s="236">
        <f t="shared" si="52"/>
        <v>-6.1224489795918324E-2</v>
      </c>
      <c r="I347" s="236">
        <f t="shared" si="53"/>
        <v>0.14391143911439119</v>
      </c>
      <c r="J347" s="238">
        <f t="shared" si="54"/>
        <v>0.17264545569780709</v>
      </c>
      <c r="K347" s="239">
        <v>4521</v>
      </c>
      <c r="L347" s="235">
        <v>3827</v>
      </c>
      <c r="M347" s="236">
        <f t="shared" si="55"/>
        <v>0.84649413846494137</v>
      </c>
      <c r="N347" s="237">
        <v>4475</v>
      </c>
      <c r="O347" s="235">
        <v>3262</v>
      </c>
      <c r="P347" s="236">
        <f t="shared" si="56"/>
        <v>0.72893854748603348</v>
      </c>
      <c r="Q347" s="236">
        <f t="shared" si="57"/>
        <v>1.0279329608938514E-2</v>
      </c>
      <c r="R347" s="236">
        <f t="shared" si="58"/>
        <v>0.17320662170447587</v>
      </c>
      <c r="S347" s="238">
        <f t="shared" si="59"/>
        <v>0.11755559097890789</v>
      </c>
    </row>
    <row r="348" spans="1:19" ht="14.25" thickBot="1" x14ac:dyDescent="0.3">
      <c r="A348" s="206" t="s">
        <v>278</v>
      </c>
      <c r="B348" s="241">
        <v>644</v>
      </c>
      <c r="C348" s="242">
        <v>620</v>
      </c>
      <c r="D348" s="243">
        <f t="shared" si="50"/>
        <v>0.96273291925465843</v>
      </c>
      <c r="E348" s="210">
        <v>686</v>
      </c>
      <c r="F348" s="242">
        <v>542</v>
      </c>
      <c r="G348" s="243">
        <f t="shared" si="51"/>
        <v>0.79008746355685133</v>
      </c>
      <c r="H348" s="243">
        <f t="shared" si="52"/>
        <v>-6.1224489795918324E-2</v>
      </c>
      <c r="I348" s="243">
        <f t="shared" si="53"/>
        <v>0.14391143911439119</v>
      </c>
      <c r="J348" s="244">
        <f t="shared" si="54"/>
        <v>0.17264545569780709</v>
      </c>
      <c r="K348" s="245">
        <v>4521</v>
      </c>
      <c r="L348" s="242">
        <v>3827</v>
      </c>
      <c r="M348" s="243">
        <f t="shared" si="55"/>
        <v>0.84649413846494137</v>
      </c>
      <c r="N348" s="210">
        <v>4475</v>
      </c>
      <c r="O348" s="242">
        <v>3262</v>
      </c>
      <c r="P348" s="243">
        <f t="shared" si="56"/>
        <v>0.72893854748603348</v>
      </c>
      <c r="Q348" s="243">
        <f t="shared" si="57"/>
        <v>1.0279329608938514E-2</v>
      </c>
      <c r="R348" s="243">
        <f t="shared" si="58"/>
        <v>0.17320662170447587</v>
      </c>
      <c r="S348" s="244">
        <f t="shared" si="59"/>
        <v>0.11755559097890789</v>
      </c>
    </row>
    <row r="349" spans="1:19" ht="15.75" thickTop="1" x14ac:dyDescent="0.25">
      <c r="A349" s="233" t="s">
        <v>373</v>
      </c>
      <c r="B349" s="234">
        <v>473</v>
      </c>
      <c r="C349" s="235">
        <v>221</v>
      </c>
      <c r="D349" s="236">
        <f t="shared" si="50"/>
        <v>0.46723044397463004</v>
      </c>
      <c r="E349" s="237">
        <v>475</v>
      </c>
      <c r="F349" s="235">
        <v>324</v>
      </c>
      <c r="G349" s="236">
        <f t="shared" si="51"/>
        <v>0.68210526315789477</v>
      </c>
      <c r="H349" s="236">
        <f t="shared" si="52"/>
        <v>-4.2105263157894424E-3</v>
      </c>
      <c r="I349" s="236">
        <f t="shared" si="53"/>
        <v>-0.3179012345679012</v>
      </c>
      <c r="J349" s="238">
        <f t="shared" si="54"/>
        <v>-0.21487481918326473</v>
      </c>
      <c r="K349" s="239">
        <v>2050</v>
      </c>
      <c r="L349" s="235">
        <v>1138</v>
      </c>
      <c r="M349" s="236">
        <f t="shared" si="55"/>
        <v>0.55512195121951224</v>
      </c>
      <c r="N349" s="237">
        <v>3154</v>
      </c>
      <c r="O349" s="235">
        <v>1912</v>
      </c>
      <c r="P349" s="236">
        <f t="shared" si="56"/>
        <v>0.60621433100824351</v>
      </c>
      <c r="Q349" s="236">
        <f t="shared" si="57"/>
        <v>-0.35003170577045017</v>
      </c>
      <c r="R349" s="236">
        <f t="shared" si="58"/>
        <v>-0.40481171548117156</v>
      </c>
      <c r="S349" s="238">
        <f t="shared" si="59"/>
        <v>-5.1092379788731268E-2</v>
      </c>
    </row>
    <row r="350" spans="1:19" x14ac:dyDescent="0.25">
      <c r="A350" s="206" t="s">
        <v>281</v>
      </c>
      <c r="B350" s="241">
        <v>266</v>
      </c>
      <c r="C350" s="242">
        <v>109</v>
      </c>
      <c r="D350" s="243">
        <f t="shared" si="50"/>
        <v>0.40977443609022557</v>
      </c>
      <c r="E350" s="210">
        <v>475</v>
      </c>
      <c r="F350" s="242">
        <v>324</v>
      </c>
      <c r="G350" s="243">
        <f t="shared" si="51"/>
        <v>0.68210526315789477</v>
      </c>
      <c r="H350" s="243">
        <f t="shared" si="52"/>
        <v>-0.43999999999999995</v>
      </c>
      <c r="I350" s="243">
        <f t="shared" si="53"/>
        <v>-0.66358024691358031</v>
      </c>
      <c r="J350" s="244">
        <f t="shared" si="54"/>
        <v>-0.2723308270676692</v>
      </c>
      <c r="K350" s="245">
        <v>1596</v>
      </c>
      <c r="L350" s="242">
        <v>918</v>
      </c>
      <c r="M350" s="243">
        <f t="shared" si="55"/>
        <v>0.57518796992481203</v>
      </c>
      <c r="N350" s="210">
        <v>3078</v>
      </c>
      <c r="O350" s="242">
        <v>1878</v>
      </c>
      <c r="P350" s="243">
        <f t="shared" si="56"/>
        <v>0.61013645224171542</v>
      </c>
      <c r="Q350" s="243">
        <f t="shared" si="57"/>
        <v>-0.48148148148148151</v>
      </c>
      <c r="R350" s="243">
        <f t="shared" si="58"/>
        <v>-0.51118210862619806</v>
      </c>
      <c r="S350" s="244">
        <f t="shared" si="59"/>
        <v>-3.4948482316903395E-2</v>
      </c>
    </row>
    <row r="351" spans="1:19" ht="14.25" thickBot="1" x14ac:dyDescent="0.3">
      <c r="A351" s="206" t="s">
        <v>280</v>
      </c>
      <c r="B351" s="241">
        <v>207</v>
      </c>
      <c r="C351" s="242">
        <v>112</v>
      </c>
      <c r="D351" s="243">
        <f t="shared" si="50"/>
        <v>0.54106280193236711</v>
      </c>
      <c r="E351" s="210">
        <v>0</v>
      </c>
      <c r="F351" s="242">
        <v>0</v>
      </c>
      <c r="G351" s="243" t="str">
        <f t="shared" si="51"/>
        <v/>
      </c>
      <c r="H351" s="243" t="str">
        <f t="shared" si="52"/>
        <v/>
      </c>
      <c r="I351" s="243" t="str">
        <f t="shared" si="53"/>
        <v/>
      </c>
      <c r="J351" s="244" t="str">
        <f t="shared" si="54"/>
        <v/>
      </c>
      <c r="K351" s="245">
        <v>454</v>
      </c>
      <c r="L351" s="242">
        <v>220</v>
      </c>
      <c r="M351" s="243">
        <f t="shared" si="55"/>
        <v>0.48458149779735682</v>
      </c>
      <c r="N351" s="210">
        <v>76</v>
      </c>
      <c r="O351" s="242">
        <v>34</v>
      </c>
      <c r="P351" s="243">
        <f t="shared" si="56"/>
        <v>0.44736842105263158</v>
      </c>
      <c r="Q351" s="243">
        <f t="shared" si="57"/>
        <v>4.9736842105263159</v>
      </c>
      <c r="R351" s="243">
        <f t="shared" si="58"/>
        <v>5.4705882352941178</v>
      </c>
      <c r="S351" s="244">
        <f t="shared" si="59"/>
        <v>3.7213076744725238E-2</v>
      </c>
    </row>
    <row r="352" spans="1:19" ht="15.75" thickTop="1" x14ac:dyDescent="0.25">
      <c r="A352" s="233" t="s">
        <v>374</v>
      </c>
      <c r="B352" s="234">
        <v>430</v>
      </c>
      <c r="C352" s="235">
        <v>193</v>
      </c>
      <c r="D352" s="236">
        <f t="shared" si="50"/>
        <v>0.44883720930232557</v>
      </c>
      <c r="E352" s="237">
        <v>437</v>
      </c>
      <c r="F352" s="235">
        <v>272</v>
      </c>
      <c r="G352" s="236">
        <f t="shared" si="51"/>
        <v>0.62242562929061784</v>
      </c>
      <c r="H352" s="236">
        <f t="shared" si="52"/>
        <v>-1.6018306636155555E-2</v>
      </c>
      <c r="I352" s="236">
        <f t="shared" si="53"/>
        <v>-0.2904411764705882</v>
      </c>
      <c r="J352" s="238">
        <f t="shared" si="54"/>
        <v>-0.17358841998829228</v>
      </c>
      <c r="K352" s="239">
        <v>2007</v>
      </c>
      <c r="L352" s="235">
        <v>943</v>
      </c>
      <c r="M352" s="236">
        <f t="shared" si="55"/>
        <v>0.46985550572994517</v>
      </c>
      <c r="N352" s="237">
        <v>2755</v>
      </c>
      <c r="O352" s="235">
        <v>1695</v>
      </c>
      <c r="P352" s="236">
        <f t="shared" si="56"/>
        <v>0.61524500907441015</v>
      </c>
      <c r="Q352" s="236">
        <f t="shared" si="57"/>
        <v>-0.27150635208711438</v>
      </c>
      <c r="R352" s="236">
        <f t="shared" si="58"/>
        <v>-0.44365781710914454</v>
      </c>
      <c r="S352" s="238">
        <f t="shared" si="59"/>
        <v>-0.14538950334446499</v>
      </c>
    </row>
    <row r="353" spans="1:19" x14ac:dyDescent="0.25">
      <c r="A353" s="206" t="s">
        <v>281</v>
      </c>
      <c r="B353" s="241">
        <v>228</v>
      </c>
      <c r="C353" s="242">
        <v>106</v>
      </c>
      <c r="D353" s="243">
        <f t="shared" si="50"/>
        <v>0.46491228070175439</v>
      </c>
      <c r="E353" s="210">
        <v>437</v>
      </c>
      <c r="F353" s="242">
        <v>272</v>
      </c>
      <c r="G353" s="243">
        <f t="shared" si="51"/>
        <v>0.62242562929061784</v>
      </c>
      <c r="H353" s="243">
        <f t="shared" si="52"/>
        <v>-0.47826086956521741</v>
      </c>
      <c r="I353" s="243">
        <f t="shared" si="53"/>
        <v>-0.61029411764705888</v>
      </c>
      <c r="J353" s="244">
        <f t="shared" si="54"/>
        <v>-0.15751334858886346</v>
      </c>
      <c r="K353" s="245">
        <v>1501</v>
      </c>
      <c r="L353" s="242">
        <v>772</v>
      </c>
      <c r="M353" s="243">
        <f t="shared" si="55"/>
        <v>0.51432378414390412</v>
      </c>
      <c r="N353" s="210">
        <v>2698</v>
      </c>
      <c r="O353" s="242">
        <v>1657</v>
      </c>
      <c r="P353" s="243">
        <f t="shared" si="56"/>
        <v>0.61415863602668641</v>
      </c>
      <c r="Q353" s="243">
        <f t="shared" si="57"/>
        <v>-0.44366197183098588</v>
      </c>
      <c r="R353" s="243">
        <f t="shared" si="58"/>
        <v>-0.53409776704888356</v>
      </c>
      <c r="S353" s="244">
        <f t="shared" si="59"/>
        <v>-9.9834851882782294E-2</v>
      </c>
    </row>
    <row r="354" spans="1:19" ht="14.25" thickBot="1" x14ac:dyDescent="0.3">
      <c r="A354" s="206" t="s">
        <v>280</v>
      </c>
      <c r="B354" s="241">
        <v>202</v>
      </c>
      <c r="C354" s="242">
        <v>87</v>
      </c>
      <c r="D354" s="243">
        <f t="shared" si="50"/>
        <v>0.43069306930693069</v>
      </c>
      <c r="E354" s="210">
        <v>0</v>
      </c>
      <c r="F354" s="242">
        <v>0</v>
      </c>
      <c r="G354" s="243" t="str">
        <f t="shared" si="51"/>
        <v/>
      </c>
      <c r="H354" s="243" t="str">
        <f t="shared" si="52"/>
        <v/>
      </c>
      <c r="I354" s="243" t="str">
        <f t="shared" si="53"/>
        <v/>
      </c>
      <c r="J354" s="244" t="str">
        <f t="shared" si="54"/>
        <v/>
      </c>
      <c r="K354" s="245">
        <v>506</v>
      </c>
      <c r="L354" s="242">
        <v>171</v>
      </c>
      <c r="M354" s="243">
        <f t="shared" si="55"/>
        <v>0.33794466403162055</v>
      </c>
      <c r="N354" s="210">
        <v>57</v>
      </c>
      <c r="O354" s="242">
        <v>38</v>
      </c>
      <c r="P354" s="243">
        <f t="shared" si="56"/>
        <v>0.66666666666666663</v>
      </c>
      <c r="Q354" s="243">
        <f t="shared" si="57"/>
        <v>7.8771929824561404</v>
      </c>
      <c r="R354" s="243">
        <f t="shared" si="58"/>
        <v>3.5</v>
      </c>
      <c r="S354" s="244">
        <f t="shared" si="59"/>
        <v>-0.32872200263504608</v>
      </c>
    </row>
    <row r="355" spans="1:19" ht="15.75" thickTop="1" x14ac:dyDescent="0.25">
      <c r="A355" s="233" t="s">
        <v>375</v>
      </c>
      <c r="B355" s="234">
        <v>286</v>
      </c>
      <c r="C355" s="235">
        <v>196</v>
      </c>
      <c r="D355" s="236">
        <f t="shared" si="50"/>
        <v>0.68531468531468531</v>
      </c>
      <c r="E355" s="237">
        <v>269</v>
      </c>
      <c r="F355" s="235">
        <v>204</v>
      </c>
      <c r="G355" s="236">
        <f t="shared" si="51"/>
        <v>0.75836431226765799</v>
      </c>
      <c r="H355" s="236">
        <f t="shared" si="52"/>
        <v>6.3197026022304925E-2</v>
      </c>
      <c r="I355" s="236">
        <f t="shared" si="53"/>
        <v>-3.9215686274509776E-2</v>
      </c>
      <c r="J355" s="238">
        <f t="shared" si="54"/>
        <v>-7.3049626952972679E-2</v>
      </c>
      <c r="K355" s="239">
        <v>1903</v>
      </c>
      <c r="L355" s="235">
        <v>1353</v>
      </c>
      <c r="M355" s="236">
        <f t="shared" si="55"/>
        <v>0.71098265895953761</v>
      </c>
      <c r="N355" s="237">
        <v>2122</v>
      </c>
      <c r="O355" s="235">
        <v>1230</v>
      </c>
      <c r="P355" s="236">
        <f t="shared" si="56"/>
        <v>0.57964184731385482</v>
      </c>
      <c r="Q355" s="236">
        <f t="shared" si="57"/>
        <v>-0.10320452403393021</v>
      </c>
      <c r="R355" s="236">
        <f t="shared" si="58"/>
        <v>0.10000000000000009</v>
      </c>
      <c r="S355" s="238">
        <f t="shared" si="59"/>
        <v>0.13134081164568279</v>
      </c>
    </row>
    <row r="356" spans="1:19" x14ac:dyDescent="0.25">
      <c r="A356" s="206" t="s">
        <v>280</v>
      </c>
      <c r="B356" s="241">
        <v>286</v>
      </c>
      <c r="C356" s="242">
        <v>196</v>
      </c>
      <c r="D356" s="243">
        <f t="shared" si="50"/>
        <v>0.68531468531468531</v>
      </c>
      <c r="E356" s="210">
        <v>269</v>
      </c>
      <c r="F356" s="242">
        <v>204</v>
      </c>
      <c r="G356" s="243">
        <f t="shared" si="51"/>
        <v>0.75836431226765799</v>
      </c>
      <c r="H356" s="243">
        <f t="shared" si="52"/>
        <v>6.3197026022304925E-2</v>
      </c>
      <c r="I356" s="243">
        <f t="shared" si="53"/>
        <v>-3.9215686274509776E-2</v>
      </c>
      <c r="J356" s="244">
        <f t="shared" si="54"/>
        <v>-7.3049626952972679E-2</v>
      </c>
      <c r="K356" s="245">
        <v>1903</v>
      </c>
      <c r="L356" s="242">
        <v>1353</v>
      </c>
      <c r="M356" s="243">
        <f t="shared" si="55"/>
        <v>0.71098265895953761</v>
      </c>
      <c r="N356" s="210">
        <v>1666</v>
      </c>
      <c r="O356" s="242">
        <v>1113</v>
      </c>
      <c r="P356" s="243">
        <f t="shared" si="56"/>
        <v>0.66806722689075626</v>
      </c>
      <c r="Q356" s="243">
        <f t="shared" si="57"/>
        <v>0.14225690276110448</v>
      </c>
      <c r="R356" s="243">
        <f t="shared" si="58"/>
        <v>0.21563342318059298</v>
      </c>
      <c r="S356" s="244">
        <f t="shared" si="59"/>
        <v>4.2915432068781345E-2</v>
      </c>
    </row>
    <row r="357" spans="1:19" ht="14.25" thickBot="1" x14ac:dyDescent="0.3">
      <c r="A357" s="206" t="s">
        <v>281</v>
      </c>
      <c r="B357" s="241">
        <v>0</v>
      </c>
      <c r="C357" s="242">
        <v>0</v>
      </c>
      <c r="D357" s="243" t="str">
        <f t="shared" si="50"/>
        <v/>
      </c>
      <c r="E357" s="210">
        <v>0</v>
      </c>
      <c r="F357" s="242">
        <v>0</v>
      </c>
      <c r="G357" s="243" t="str">
        <f t="shared" si="51"/>
        <v/>
      </c>
      <c r="H357" s="243" t="str">
        <f t="shared" si="52"/>
        <v/>
      </c>
      <c r="I357" s="243" t="str">
        <f t="shared" si="53"/>
        <v/>
      </c>
      <c r="J357" s="244" t="str">
        <f t="shared" si="54"/>
        <v/>
      </c>
      <c r="K357" s="245">
        <v>0</v>
      </c>
      <c r="L357" s="242">
        <v>0</v>
      </c>
      <c r="M357" s="243" t="str">
        <f t="shared" si="55"/>
        <v/>
      </c>
      <c r="N357" s="210">
        <v>456</v>
      </c>
      <c r="O357" s="242">
        <v>117</v>
      </c>
      <c r="P357" s="243">
        <f t="shared" si="56"/>
        <v>0.25657894736842107</v>
      </c>
      <c r="Q357" s="243">
        <f t="shared" si="57"/>
        <v>-1</v>
      </c>
      <c r="R357" s="243">
        <f t="shared" si="58"/>
        <v>-1</v>
      </c>
      <c r="S357" s="244" t="str">
        <f t="shared" si="59"/>
        <v/>
      </c>
    </row>
    <row r="358" spans="1:19" ht="15.75" thickTop="1" x14ac:dyDescent="0.25">
      <c r="A358" s="233" t="s">
        <v>376</v>
      </c>
      <c r="B358" s="234">
        <v>273</v>
      </c>
      <c r="C358" s="235">
        <v>212</v>
      </c>
      <c r="D358" s="236">
        <f t="shared" si="50"/>
        <v>0.77655677655677657</v>
      </c>
      <c r="E358" s="237">
        <v>455</v>
      </c>
      <c r="F358" s="235">
        <v>394</v>
      </c>
      <c r="G358" s="236">
        <f t="shared" si="51"/>
        <v>0.86593406593406597</v>
      </c>
      <c r="H358" s="236">
        <f t="shared" si="52"/>
        <v>-0.4</v>
      </c>
      <c r="I358" s="236">
        <f t="shared" si="53"/>
        <v>-0.46192893401015234</v>
      </c>
      <c r="J358" s="238">
        <f t="shared" si="54"/>
        <v>-8.9377289377289393E-2</v>
      </c>
      <c r="K358" s="239">
        <v>2635</v>
      </c>
      <c r="L358" s="235">
        <v>2064</v>
      </c>
      <c r="M358" s="236">
        <f t="shared" si="55"/>
        <v>0.78330170777988617</v>
      </c>
      <c r="N358" s="237">
        <v>2778</v>
      </c>
      <c r="O358" s="235">
        <v>2166</v>
      </c>
      <c r="P358" s="236">
        <f t="shared" si="56"/>
        <v>0.77969762419006483</v>
      </c>
      <c r="Q358" s="236">
        <f t="shared" si="57"/>
        <v>-5.1475881929445633E-2</v>
      </c>
      <c r="R358" s="236">
        <f t="shared" si="58"/>
        <v>-4.7091412742382266E-2</v>
      </c>
      <c r="S358" s="238">
        <f t="shared" si="59"/>
        <v>3.6040835898213386E-3</v>
      </c>
    </row>
    <row r="359" spans="1:19" x14ac:dyDescent="0.25">
      <c r="A359" s="206" t="s">
        <v>278</v>
      </c>
      <c r="B359" s="241">
        <v>273</v>
      </c>
      <c r="C359" s="242">
        <v>212</v>
      </c>
      <c r="D359" s="243">
        <f t="shared" si="50"/>
        <v>0.77655677655677657</v>
      </c>
      <c r="E359" s="210">
        <v>455</v>
      </c>
      <c r="F359" s="242">
        <v>394</v>
      </c>
      <c r="G359" s="243">
        <f t="shared" si="51"/>
        <v>0.86593406593406597</v>
      </c>
      <c r="H359" s="243">
        <f t="shared" si="52"/>
        <v>-0.4</v>
      </c>
      <c r="I359" s="243">
        <f t="shared" si="53"/>
        <v>-0.46192893401015234</v>
      </c>
      <c r="J359" s="244">
        <f t="shared" si="54"/>
        <v>-8.9377289377289393E-2</v>
      </c>
      <c r="K359" s="245">
        <v>2578</v>
      </c>
      <c r="L359" s="242">
        <v>2051</v>
      </c>
      <c r="M359" s="243">
        <f t="shared" si="55"/>
        <v>0.79557796741660203</v>
      </c>
      <c r="N359" s="210">
        <v>2702</v>
      </c>
      <c r="O359" s="242">
        <v>2151</v>
      </c>
      <c r="P359" s="243">
        <f t="shared" si="56"/>
        <v>0.79607698001480387</v>
      </c>
      <c r="Q359" s="243">
        <f t="shared" si="57"/>
        <v>-4.5891931902294569E-2</v>
      </c>
      <c r="R359" s="243">
        <f t="shared" si="58"/>
        <v>-4.6490004649000438E-2</v>
      </c>
      <c r="S359" s="244">
        <f t="shared" si="59"/>
        <v>-4.9901259820184229E-4</v>
      </c>
    </row>
    <row r="360" spans="1:19" ht="14.25" thickBot="1" x14ac:dyDescent="0.3">
      <c r="A360" s="206" t="s">
        <v>280</v>
      </c>
      <c r="B360" s="241">
        <v>0</v>
      </c>
      <c r="C360" s="242">
        <v>0</v>
      </c>
      <c r="D360" s="243" t="str">
        <f t="shared" si="50"/>
        <v/>
      </c>
      <c r="E360" s="210">
        <v>0</v>
      </c>
      <c r="F360" s="242">
        <v>0</v>
      </c>
      <c r="G360" s="243" t="str">
        <f t="shared" si="51"/>
        <v/>
      </c>
      <c r="H360" s="243" t="str">
        <f t="shared" si="52"/>
        <v/>
      </c>
      <c r="I360" s="243" t="str">
        <f t="shared" si="53"/>
        <v/>
      </c>
      <c r="J360" s="244" t="str">
        <f t="shared" si="54"/>
        <v/>
      </c>
      <c r="K360" s="245">
        <v>57</v>
      </c>
      <c r="L360" s="242">
        <v>13</v>
      </c>
      <c r="M360" s="243">
        <f t="shared" si="55"/>
        <v>0.22807017543859648</v>
      </c>
      <c r="N360" s="210">
        <v>76</v>
      </c>
      <c r="O360" s="242">
        <v>15</v>
      </c>
      <c r="P360" s="243">
        <f t="shared" si="56"/>
        <v>0.19736842105263158</v>
      </c>
      <c r="Q360" s="243">
        <f t="shared" si="57"/>
        <v>-0.25</v>
      </c>
      <c r="R360" s="243">
        <f t="shared" si="58"/>
        <v>-0.1333333333333333</v>
      </c>
      <c r="S360" s="244">
        <f t="shared" si="59"/>
        <v>3.0701754385964897E-2</v>
      </c>
    </row>
    <row r="361" spans="1:19" ht="15.75" thickTop="1" x14ac:dyDescent="0.25">
      <c r="A361" s="233" t="s">
        <v>377</v>
      </c>
      <c r="B361" s="234">
        <v>183</v>
      </c>
      <c r="C361" s="235">
        <v>84</v>
      </c>
      <c r="D361" s="236">
        <f t="shared" si="50"/>
        <v>0.45901639344262296</v>
      </c>
      <c r="E361" s="237">
        <v>171</v>
      </c>
      <c r="F361" s="235">
        <v>66</v>
      </c>
      <c r="G361" s="236">
        <f t="shared" si="51"/>
        <v>0.38596491228070173</v>
      </c>
      <c r="H361" s="236">
        <f t="shared" si="52"/>
        <v>7.0175438596491224E-2</v>
      </c>
      <c r="I361" s="236">
        <f t="shared" si="53"/>
        <v>0.27272727272727271</v>
      </c>
      <c r="J361" s="238">
        <f t="shared" si="54"/>
        <v>7.3051481161921228E-2</v>
      </c>
      <c r="K361" s="239">
        <v>1208</v>
      </c>
      <c r="L361" s="235">
        <v>520</v>
      </c>
      <c r="M361" s="236">
        <f t="shared" si="55"/>
        <v>0.43046357615894038</v>
      </c>
      <c r="N361" s="237">
        <v>1440</v>
      </c>
      <c r="O361" s="235">
        <v>555</v>
      </c>
      <c r="P361" s="236">
        <f t="shared" si="56"/>
        <v>0.38541666666666669</v>
      </c>
      <c r="Q361" s="236">
        <f t="shared" si="57"/>
        <v>-0.16111111111111109</v>
      </c>
      <c r="R361" s="236">
        <f t="shared" si="58"/>
        <v>-6.3063063063063085E-2</v>
      </c>
      <c r="S361" s="238">
        <f t="shared" si="59"/>
        <v>4.504690949227369E-2</v>
      </c>
    </row>
    <row r="362" spans="1:19" x14ac:dyDescent="0.25">
      <c r="A362" s="206" t="s">
        <v>280</v>
      </c>
      <c r="B362" s="241">
        <v>183</v>
      </c>
      <c r="C362" s="242">
        <v>84</v>
      </c>
      <c r="D362" s="243">
        <f t="shared" si="50"/>
        <v>0.45901639344262296</v>
      </c>
      <c r="E362" s="210">
        <v>152</v>
      </c>
      <c r="F362" s="242">
        <v>66</v>
      </c>
      <c r="G362" s="243">
        <f t="shared" si="51"/>
        <v>0.43421052631578949</v>
      </c>
      <c r="H362" s="243">
        <f t="shared" si="52"/>
        <v>0.20394736842105265</v>
      </c>
      <c r="I362" s="243">
        <f t="shared" si="53"/>
        <v>0.27272727272727271</v>
      </c>
      <c r="J362" s="244">
        <f t="shared" si="54"/>
        <v>2.480586712683347E-2</v>
      </c>
      <c r="K362" s="245">
        <v>1208</v>
      </c>
      <c r="L362" s="242">
        <v>520</v>
      </c>
      <c r="M362" s="243">
        <f t="shared" si="55"/>
        <v>0.43046357615894038</v>
      </c>
      <c r="N362" s="210">
        <v>1060</v>
      </c>
      <c r="O362" s="242">
        <v>519</v>
      </c>
      <c r="P362" s="243">
        <f t="shared" si="56"/>
        <v>0.48962264150943396</v>
      </c>
      <c r="Q362" s="243">
        <f t="shared" si="57"/>
        <v>0.13962264150943393</v>
      </c>
      <c r="R362" s="243">
        <f t="shared" si="58"/>
        <v>1.9267822736031004E-3</v>
      </c>
      <c r="S362" s="244">
        <f t="shared" si="59"/>
        <v>-5.9159065350493589E-2</v>
      </c>
    </row>
    <row r="363" spans="1:19" ht="14.25" thickBot="1" x14ac:dyDescent="0.3">
      <c r="A363" s="206" t="s">
        <v>281</v>
      </c>
      <c r="B363" s="241">
        <v>0</v>
      </c>
      <c r="C363" s="242">
        <v>0</v>
      </c>
      <c r="D363" s="243" t="str">
        <f t="shared" si="50"/>
        <v/>
      </c>
      <c r="E363" s="210">
        <v>19</v>
      </c>
      <c r="F363" s="242">
        <v>0</v>
      </c>
      <c r="G363" s="243">
        <f t="shared" si="51"/>
        <v>0</v>
      </c>
      <c r="H363" s="243">
        <f t="shared" si="52"/>
        <v>-1</v>
      </c>
      <c r="I363" s="243" t="str">
        <f t="shared" si="53"/>
        <v/>
      </c>
      <c r="J363" s="244" t="str">
        <f t="shared" si="54"/>
        <v/>
      </c>
      <c r="K363" s="245">
        <v>0</v>
      </c>
      <c r="L363" s="242">
        <v>0</v>
      </c>
      <c r="M363" s="243" t="str">
        <f t="shared" si="55"/>
        <v/>
      </c>
      <c r="N363" s="210">
        <v>380</v>
      </c>
      <c r="O363" s="242">
        <v>36</v>
      </c>
      <c r="P363" s="243">
        <f t="shared" si="56"/>
        <v>9.4736842105263161E-2</v>
      </c>
      <c r="Q363" s="243">
        <f t="shared" si="57"/>
        <v>-1</v>
      </c>
      <c r="R363" s="243">
        <f t="shared" si="58"/>
        <v>-1</v>
      </c>
      <c r="S363" s="244" t="str">
        <f t="shared" si="59"/>
        <v/>
      </c>
    </row>
    <row r="364" spans="1:19" ht="15.75" thickTop="1" x14ac:dyDescent="0.25">
      <c r="A364" s="233" t="s">
        <v>378</v>
      </c>
      <c r="B364" s="234">
        <v>174</v>
      </c>
      <c r="C364" s="235">
        <v>123</v>
      </c>
      <c r="D364" s="236">
        <f t="shared" si="50"/>
        <v>0.7068965517241379</v>
      </c>
      <c r="E364" s="237">
        <v>0</v>
      </c>
      <c r="F364" s="235">
        <v>0</v>
      </c>
      <c r="G364" s="236" t="str">
        <f t="shared" si="51"/>
        <v/>
      </c>
      <c r="H364" s="236" t="str">
        <f t="shared" si="52"/>
        <v/>
      </c>
      <c r="I364" s="236" t="str">
        <f t="shared" si="53"/>
        <v/>
      </c>
      <c r="J364" s="238" t="str">
        <f t="shared" si="54"/>
        <v/>
      </c>
      <c r="K364" s="239">
        <v>492</v>
      </c>
      <c r="L364" s="235">
        <v>418</v>
      </c>
      <c r="M364" s="236">
        <f t="shared" si="55"/>
        <v>0.84959349593495936</v>
      </c>
      <c r="N364" s="237">
        <v>0</v>
      </c>
      <c r="O364" s="235">
        <v>0</v>
      </c>
      <c r="P364" s="236" t="str">
        <f t="shared" si="56"/>
        <v/>
      </c>
      <c r="Q364" s="236" t="str">
        <f t="shared" si="57"/>
        <v/>
      </c>
      <c r="R364" s="236" t="str">
        <f t="shared" si="58"/>
        <v/>
      </c>
      <c r="S364" s="238" t="str">
        <f t="shared" si="59"/>
        <v/>
      </c>
    </row>
    <row r="365" spans="1:19" ht="14.25" thickBot="1" x14ac:dyDescent="0.3">
      <c r="A365" s="206" t="s">
        <v>126</v>
      </c>
      <c r="B365" s="241">
        <v>174</v>
      </c>
      <c r="C365" s="242">
        <v>123</v>
      </c>
      <c r="D365" s="243">
        <f t="shared" si="50"/>
        <v>0.7068965517241379</v>
      </c>
      <c r="E365" s="210">
        <v>0</v>
      </c>
      <c r="F365" s="242">
        <v>0</v>
      </c>
      <c r="G365" s="243" t="str">
        <f t="shared" si="51"/>
        <v/>
      </c>
      <c r="H365" s="243" t="str">
        <f t="shared" si="52"/>
        <v/>
      </c>
      <c r="I365" s="243" t="str">
        <f t="shared" si="53"/>
        <v/>
      </c>
      <c r="J365" s="244" t="str">
        <f t="shared" si="54"/>
        <v/>
      </c>
      <c r="K365" s="245">
        <v>492</v>
      </c>
      <c r="L365" s="242">
        <v>418</v>
      </c>
      <c r="M365" s="243">
        <f t="shared" si="55"/>
        <v>0.84959349593495936</v>
      </c>
      <c r="N365" s="210">
        <v>0</v>
      </c>
      <c r="O365" s="242">
        <v>0</v>
      </c>
      <c r="P365" s="243" t="str">
        <f t="shared" si="56"/>
        <v/>
      </c>
      <c r="Q365" s="243" t="str">
        <f t="shared" si="57"/>
        <v/>
      </c>
      <c r="R365" s="243" t="str">
        <f t="shared" si="58"/>
        <v/>
      </c>
      <c r="S365" s="244" t="str">
        <f t="shared" si="59"/>
        <v/>
      </c>
    </row>
    <row r="366" spans="1:19" ht="15.75" thickTop="1" x14ac:dyDescent="0.25">
      <c r="A366" s="233" t="s">
        <v>379</v>
      </c>
      <c r="B366" s="234">
        <v>174</v>
      </c>
      <c r="C366" s="235">
        <v>104</v>
      </c>
      <c r="D366" s="236">
        <f t="shared" si="50"/>
        <v>0.5977011494252874</v>
      </c>
      <c r="E366" s="237">
        <v>174</v>
      </c>
      <c r="F366" s="235">
        <v>83</v>
      </c>
      <c r="G366" s="236">
        <f t="shared" si="51"/>
        <v>0.47701149425287354</v>
      </c>
      <c r="H366" s="236">
        <f t="shared" si="52"/>
        <v>0</v>
      </c>
      <c r="I366" s="236">
        <f t="shared" si="53"/>
        <v>0.25301204819277112</v>
      </c>
      <c r="J366" s="238">
        <f t="shared" si="54"/>
        <v>0.12068965517241387</v>
      </c>
      <c r="K366" s="239">
        <v>174</v>
      </c>
      <c r="L366" s="235">
        <v>104</v>
      </c>
      <c r="M366" s="236">
        <f t="shared" si="55"/>
        <v>0.5977011494252874</v>
      </c>
      <c r="N366" s="237">
        <v>324</v>
      </c>
      <c r="O366" s="235">
        <v>83</v>
      </c>
      <c r="P366" s="236">
        <f t="shared" si="56"/>
        <v>0.25617283950617287</v>
      </c>
      <c r="Q366" s="236">
        <f t="shared" si="57"/>
        <v>-0.46296296296296291</v>
      </c>
      <c r="R366" s="236">
        <f t="shared" si="58"/>
        <v>0.25301204819277112</v>
      </c>
      <c r="S366" s="238">
        <f t="shared" si="59"/>
        <v>0.34152830991911454</v>
      </c>
    </row>
    <row r="367" spans="1:19" x14ac:dyDescent="0.25">
      <c r="A367" s="206" t="s">
        <v>126</v>
      </c>
      <c r="B367" s="241">
        <v>174</v>
      </c>
      <c r="C367" s="242">
        <v>104</v>
      </c>
      <c r="D367" s="243">
        <f t="shared" si="50"/>
        <v>0.5977011494252874</v>
      </c>
      <c r="E367" s="210">
        <v>174</v>
      </c>
      <c r="F367" s="242">
        <v>83</v>
      </c>
      <c r="G367" s="243">
        <f t="shared" si="51"/>
        <v>0.47701149425287354</v>
      </c>
      <c r="H367" s="243">
        <f t="shared" si="52"/>
        <v>0</v>
      </c>
      <c r="I367" s="243">
        <f t="shared" si="53"/>
        <v>0.25301204819277112</v>
      </c>
      <c r="J367" s="244">
        <f t="shared" si="54"/>
        <v>0.12068965517241387</v>
      </c>
      <c r="K367" s="245">
        <v>174</v>
      </c>
      <c r="L367" s="242">
        <v>104</v>
      </c>
      <c r="M367" s="243">
        <f t="shared" si="55"/>
        <v>0.5977011494252874</v>
      </c>
      <c r="N367" s="210">
        <v>174</v>
      </c>
      <c r="O367" s="242">
        <v>83</v>
      </c>
      <c r="P367" s="243">
        <f t="shared" si="56"/>
        <v>0.47701149425287354</v>
      </c>
      <c r="Q367" s="243">
        <f t="shared" si="57"/>
        <v>0</v>
      </c>
      <c r="R367" s="243">
        <f t="shared" si="58"/>
        <v>0.25301204819277112</v>
      </c>
      <c r="S367" s="244">
        <f t="shared" si="59"/>
        <v>0.12068965517241387</v>
      </c>
    </row>
    <row r="368" spans="1:19" ht="14.25" thickBot="1" x14ac:dyDescent="0.3">
      <c r="A368" s="206" t="s">
        <v>107</v>
      </c>
      <c r="B368" s="241">
        <v>0</v>
      </c>
      <c r="C368" s="242">
        <v>0</v>
      </c>
      <c r="D368" s="243" t="str">
        <f t="shared" si="50"/>
        <v/>
      </c>
      <c r="E368" s="210">
        <v>0</v>
      </c>
      <c r="F368" s="242">
        <v>0</v>
      </c>
      <c r="G368" s="243" t="str">
        <f t="shared" si="51"/>
        <v/>
      </c>
      <c r="H368" s="243" t="str">
        <f t="shared" si="52"/>
        <v/>
      </c>
      <c r="I368" s="243" t="str">
        <f t="shared" si="53"/>
        <v/>
      </c>
      <c r="J368" s="244" t="str">
        <f t="shared" si="54"/>
        <v/>
      </c>
      <c r="K368" s="245">
        <v>0</v>
      </c>
      <c r="L368" s="242">
        <v>0</v>
      </c>
      <c r="M368" s="243" t="str">
        <f t="shared" si="55"/>
        <v/>
      </c>
      <c r="N368" s="210">
        <v>150</v>
      </c>
      <c r="O368" s="242">
        <v>0</v>
      </c>
      <c r="P368" s="243">
        <f t="shared" si="56"/>
        <v>0</v>
      </c>
      <c r="Q368" s="243">
        <f t="shared" si="57"/>
        <v>-1</v>
      </c>
      <c r="R368" s="243" t="str">
        <f t="shared" si="58"/>
        <v/>
      </c>
      <c r="S368" s="244" t="str">
        <f t="shared" si="59"/>
        <v/>
      </c>
    </row>
    <row r="369" spans="1:19" ht="15.75" thickTop="1" x14ac:dyDescent="0.25">
      <c r="A369" s="233" t="s">
        <v>380</v>
      </c>
      <c r="B369" s="234">
        <v>161</v>
      </c>
      <c r="C369" s="235">
        <v>119</v>
      </c>
      <c r="D369" s="236">
        <f t="shared" si="50"/>
        <v>0.73913043478260865</v>
      </c>
      <c r="E369" s="237">
        <v>0</v>
      </c>
      <c r="F369" s="235">
        <v>0</v>
      </c>
      <c r="G369" s="236" t="str">
        <f t="shared" si="51"/>
        <v/>
      </c>
      <c r="H369" s="236" t="str">
        <f t="shared" si="52"/>
        <v/>
      </c>
      <c r="I369" s="236" t="str">
        <f t="shared" si="53"/>
        <v/>
      </c>
      <c r="J369" s="238" t="str">
        <f t="shared" si="54"/>
        <v/>
      </c>
      <c r="K369" s="239">
        <v>541</v>
      </c>
      <c r="L369" s="235">
        <v>375</v>
      </c>
      <c r="M369" s="236">
        <f t="shared" si="55"/>
        <v>0.69316081330868762</v>
      </c>
      <c r="N369" s="237">
        <v>152</v>
      </c>
      <c r="O369" s="235">
        <v>111</v>
      </c>
      <c r="P369" s="236">
        <f t="shared" si="56"/>
        <v>0.73026315789473684</v>
      </c>
      <c r="Q369" s="236">
        <f t="shared" si="57"/>
        <v>2.5592105263157894</v>
      </c>
      <c r="R369" s="236">
        <f t="shared" si="58"/>
        <v>2.3783783783783785</v>
      </c>
      <c r="S369" s="238">
        <f t="shared" si="59"/>
        <v>-3.7102344586049218E-2</v>
      </c>
    </row>
    <row r="370" spans="1:19" x14ac:dyDescent="0.25">
      <c r="A370" s="206" t="s">
        <v>281</v>
      </c>
      <c r="B370" s="241">
        <v>95</v>
      </c>
      <c r="C370" s="242">
        <v>60</v>
      </c>
      <c r="D370" s="243">
        <f t="shared" si="50"/>
        <v>0.63157894736842102</v>
      </c>
      <c r="E370" s="210">
        <v>0</v>
      </c>
      <c r="F370" s="242">
        <v>0</v>
      </c>
      <c r="G370" s="243" t="str">
        <f t="shared" si="51"/>
        <v/>
      </c>
      <c r="H370" s="243" t="str">
        <f t="shared" si="52"/>
        <v/>
      </c>
      <c r="I370" s="243" t="str">
        <f t="shared" si="53"/>
        <v/>
      </c>
      <c r="J370" s="244" t="str">
        <f t="shared" si="54"/>
        <v/>
      </c>
      <c r="K370" s="245">
        <v>456</v>
      </c>
      <c r="L370" s="242">
        <v>304</v>
      </c>
      <c r="M370" s="243">
        <f t="shared" si="55"/>
        <v>0.66666666666666663</v>
      </c>
      <c r="N370" s="210">
        <v>95</v>
      </c>
      <c r="O370" s="242">
        <v>66</v>
      </c>
      <c r="P370" s="243">
        <f t="shared" si="56"/>
        <v>0.69473684210526321</v>
      </c>
      <c r="Q370" s="243">
        <f t="shared" si="57"/>
        <v>3.8</v>
      </c>
      <c r="R370" s="243">
        <f t="shared" si="58"/>
        <v>3.6060606060606064</v>
      </c>
      <c r="S370" s="244">
        <f t="shared" si="59"/>
        <v>-2.8070175438596578E-2</v>
      </c>
    </row>
    <row r="371" spans="1:19" ht="14.25" thickBot="1" x14ac:dyDescent="0.3">
      <c r="A371" s="206" t="s">
        <v>280</v>
      </c>
      <c r="B371" s="241">
        <v>66</v>
      </c>
      <c r="C371" s="242">
        <v>59</v>
      </c>
      <c r="D371" s="243">
        <f t="shared" si="50"/>
        <v>0.89393939393939392</v>
      </c>
      <c r="E371" s="210">
        <v>0</v>
      </c>
      <c r="F371" s="242">
        <v>0</v>
      </c>
      <c r="G371" s="243" t="str">
        <f t="shared" si="51"/>
        <v/>
      </c>
      <c r="H371" s="243" t="str">
        <f t="shared" si="52"/>
        <v/>
      </c>
      <c r="I371" s="243" t="str">
        <f t="shared" si="53"/>
        <v/>
      </c>
      <c r="J371" s="244" t="str">
        <f t="shared" si="54"/>
        <v/>
      </c>
      <c r="K371" s="245">
        <v>85</v>
      </c>
      <c r="L371" s="242">
        <v>71</v>
      </c>
      <c r="M371" s="243">
        <f t="shared" si="55"/>
        <v>0.83529411764705885</v>
      </c>
      <c r="N371" s="210">
        <v>57</v>
      </c>
      <c r="O371" s="242">
        <v>45</v>
      </c>
      <c r="P371" s="243">
        <f t="shared" si="56"/>
        <v>0.78947368421052633</v>
      </c>
      <c r="Q371" s="243">
        <f t="shared" si="57"/>
        <v>0.49122807017543857</v>
      </c>
      <c r="R371" s="243">
        <f t="shared" si="58"/>
        <v>0.57777777777777772</v>
      </c>
      <c r="S371" s="244">
        <f t="shared" si="59"/>
        <v>4.5820433436532526E-2</v>
      </c>
    </row>
    <row r="372" spans="1:19" ht="15.75" thickTop="1" x14ac:dyDescent="0.25">
      <c r="A372" s="233" t="s">
        <v>381</v>
      </c>
      <c r="B372" s="234">
        <v>152</v>
      </c>
      <c r="C372" s="235">
        <v>117</v>
      </c>
      <c r="D372" s="236">
        <f t="shared" si="50"/>
        <v>0.76973684210526316</v>
      </c>
      <c r="E372" s="237">
        <v>171</v>
      </c>
      <c r="F372" s="235">
        <v>109</v>
      </c>
      <c r="G372" s="236">
        <f t="shared" si="51"/>
        <v>0.63742690058479534</v>
      </c>
      <c r="H372" s="236">
        <f t="shared" si="52"/>
        <v>-0.11111111111111116</v>
      </c>
      <c r="I372" s="236">
        <f t="shared" si="53"/>
        <v>7.3394495412844041E-2</v>
      </c>
      <c r="J372" s="238">
        <f t="shared" si="54"/>
        <v>0.13230994152046782</v>
      </c>
      <c r="K372" s="239">
        <v>912</v>
      </c>
      <c r="L372" s="235">
        <v>532</v>
      </c>
      <c r="M372" s="236">
        <f t="shared" si="55"/>
        <v>0.58333333333333337</v>
      </c>
      <c r="N372" s="237">
        <v>2166</v>
      </c>
      <c r="O372" s="235">
        <v>1164</v>
      </c>
      <c r="P372" s="236">
        <f t="shared" si="56"/>
        <v>0.53739612188365649</v>
      </c>
      <c r="Q372" s="236">
        <f t="shared" si="57"/>
        <v>-0.57894736842105265</v>
      </c>
      <c r="R372" s="236">
        <f t="shared" si="58"/>
        <v>-0.54295532646048117</v>
      </c>
      <c r="S372" s="238">
        <f t="shared" si="59"/>
        <v>4.5937211449676885E-2</v>
      </c>
    </row>
    <row r="373" spans="1:19" x14ac:dyDescent="0.25">
      <c r="A373" s="206" t="s">
        <v>281</v>
      </c>
      <c r="B373" s="241">
        <v>114</v>
      </c>
      <c r="C373" s="242">
        <v>79</v>
      </c>
      <c r="D373" s="243">
        <f t="shared" si="50"/>
        <v>0.69298245614035092</v>
      </c>
      <c r="E373" s="210">
        <v>171</v>
      </c>
      <c r="F373" s="242">
        <v>109</v>
      </c>
      <c r="G373" s="243">
        <f t="shared" si="51"/>
        <v>0.63742690058479534</v>
      </c>
      <c r="H373" s="243">
        <f t="shared" si="52"/>
        <v>-0.33333333333333337</v>
      </c>
      <c r="I373" s="243">
        <f t="shared" si="53"/>
        <v>-0.27522935779816515</v>
      </c>
      <c r="J373" s="244">
        <f t="shared" si="54"/>
        <v>5.555555555555558E-2</v>
      </c>
      <c r="K373" s="245">
        <v>722</v>
      </c>
      <c r="L373" s="242">
        <v>420</v>
      </c>
      <c r="M373" s="243">
        <f t="shared" si="55"/>
        <v>0.5817174515235457</v>
      </c>
      <c r="N373" s="210">
        <v>2166</v>
      </c>
      <c r="O373" s="242">
        <v>1164</v>
      </c>
      <c r="P373" s="243">
        <f t="shared" si="56"/>
        <v>0.53739612188365649</v>
      </c>
      <c r="Q373" s="243">
        <f t="shared" si="57"/>
        <v>-0.66666666666666674</v>
      </c>
      <c r="R373" s="243">
        <f t="shared" si="58"/>
        <v>-0.63917525773195871</v>
      </c>
      <c r="S373" s="244">
        <f t="shared" si="59"/>
        <v>4.4321329639889218E-2</v>
      </c>
    </row>
    <row r="374" spans="1:19" ht="14.25" thickBot="1" x14ac:dyDescent="0.3">
      <c r="A374" s="206" t="s">
        <v>280</v>
      </c>
      <c r="B374" s="241">
        <v>38</v>
      </c>
      <c r="C374" s="242">
        <v>38</v>
      </c>
      <c r="D374" s="243">
        <f t="shared" si="50"/>
        <v>1</v>
      </c>
      <c r="E374" s="210">
        <v>0</v>
      </c>
      <c r="F374" s="242">
        <v>0</v>
      </c>
      <c r="G374" s="243" t="str">
        <f t="shared" si="51"/>
        <v/>
      </c>
      <c r="H374" s="243" t="str">
        <f t="shared" si="52"/>
        <v/>
      </c>
      <c r="I374" s="243" t="str">
        <f t="shared" si="53"/>
        <v/>
      </c>
      <c r="J374" s="244" t="str">
        <f t="shared" si="54"/>
        <v/>
      </c>
      <c r="K374" s="245">
        <v>190</v>
      </c>
      <c r="L374" s="242">
        <v>112</v>
      </c>
      <c r="M374" s="243">
        <f t="shared" si="55"/>
        <v>0.58947368421052626</v>
      </c>
      <c r="N374" s="210">
        <v>0</v>
      </c>
      <c r="O374" s="242">
        <v>0</v>
      </c>
      <c r="P374" s="243" t="str">
        <f t="shared" si="56"/>
        <v/>
      </c>
      <c r="Q374" s="243" t="str">
        <f t="shared" si="57"/>
        <v/>
      </c>
      <c r="R374" s="243" t="str">
        <f t="shared" si="58"/>
        <v/>
      </c>
      <c r="S374" s="244" t="str">
        <f t="shared" si="59"/>
        <v/>
      </c>
    </row>
    <row r="375" spans="1:19" ht="15.75" thickTop="1" x14ac:dyDescent="0.25">
      <c r="A375" s="233" t="s">
        <v>382</v>
      </c>
      <c r="B375" s="234">
        <v>151</v>
      </c>
      <c r="C375" s="235">
        <v>141</v>
      </c>
      <c r="D375" s="236">
        <f t="shared" si="50"/>
        <v>0.93377483443708609</v>
      </c>
      <c r="E375" s="237">
        <v>178</v>
      </c>
      <c r="F375" s="235">
        <v>171</v>
      </c>
      <c r="G375" s="236">
        <f t="shared" si="51"/>
        <v>0.9606741573033708</v>
      </c>
      <c r="H375" s="236">
        <f t="shared" si="52"/>
        <v>-0.151685393258427</v>
      </c>
      <c r="I375" s="236">
        <f t="shared" si="53"/>
        <v>-0.17543859649122806</v>
      </c>
      <c r="J375" s="238">
        <f t="shared" si="54"/>
        <v>-2.6899322866284714E-2</v>
      </c>
      <c r="K375" s="239">
        <v>1139</v>
      </c>
      <c r="L375" s="235">
        <v>1061</v>
      </c>
      <c r="M375" s="236">
        <f t="shared" si="55"/>
        <v>0.93151887620719931</v>
      </c>
      <c r="N375" s="237">
        <v>1257</v>
      </c>
      <c r="O375" s="235">
        <v>1067</v>
      </c>
      <c r="P375" s="236">
        <f t="shared" si="56"/>
        <v>0.84884645982498008</v>
      </c>
      <c r="Q375" s="236">
        <f t="shared" si="57"/>
        <v>-9.3874303898170197E-2</v>
      </c>
      <c r="R375" s="236">
        <f t="shared" si="58"/>
        <v>-5.623242736644829E-3</v>
      </c>
      <c r="S375" s="238">
        <f t="shared" si="59"/>
        <v>8.2672416382219227E-2</v>
      </c>
    </row>
    <row r="376" spans="1:19" x14ac:dyDescent="0.25">
      <c r="A376" s="206" t="s">
        <v>280</v>
      </c>
      <c r="B376" s="241">
        <v>133</v>
      </c>
      <c r="C376" s="242">
        <v>128</v>
      </c>
      <c r="D376" s="243">
        <f t="shared" si="50"/>
        <v>0.96240601503759393</v>
      </c>
      <c r="E376" s="210">
        <v>152</v>
      </c>
      <c r="F376" s="242">
        <v>147</v>
      </c>
      <c r="G376" s="243">
        <f t="shared" si="51"/>
        <v>0.96710526315789469</v>
      </c>
      <c r="H376" s="243">
        <f t="shared" si="52"/>
        <v>-0.125</v>
      </c>
      <c r="I376" s="243">
        <f t="shared" si="53"/>
        <v>-0.12925170068027214</v>
      </c>
      <c r="J376" s="244">
        <f t="shared" si="54"/>
        <v>-4.6992481203007586E-3</v>
      </c>
      <c r="K376" s="245">
        <v>1065</v>
      </c>
      <c r="L376" s="242">
        <v>998</v>
      </c>
      <c r="M376" s="243">
        <f t="shared" si="55"/>
        <v>0.93708920187793432</v>
      </c>
      <c r="N376" s="210">
        <v>911</v>
      </c>
      <c r="O376" s="242">
        <v>791</v>
      </c>
      <c r="P376" s="243">
        <f t="shared" si="56"/>
        <v>0.86827661909989018</v>
      </c>
      <c r="Q376" s="243">
        <f t="shared" si="57"/>
        <v>0.16904500548847423</v>
      </c>
      <c r="R376" s="243">
        <f t="shared" si="58"/>
        <v>0.26169405815423508</v>
      </c>
      <c r="S376" s="244">
        <f t="shared" si="59"/>
        <v>6.881258277804414E-2</v>
      </c>
    </row>
    <row r="377" spans="1:19" ht="14.25" thickBot="1" x14ac:dyDescent="0.3">
      <c r="A377" s="206" t="s">
        <v>278</v>
      </c>
      <c r="B377" s="241">
        <v>18</v>
      </c>
      <c r="C377" s="242">
        <v>13</v>
      </c>
      <c r="D377" s="243">
        <f t="shared" si="50"/>
        <v>0.72222222222222221</v>
      </c>
      <c r="E377" s="210">
        <v>26</v>
      </c>
      <c r="F377" s="242">
        <v>24</v>
      </c>
      <c r="G377" s="243">
        <f t="shared" si="51"/>
        <v>0.92307692307692313</v>
      </c>
      <c r="H377" s="243">
        <f t="shared" si="52"/>
        <v>-0.30769230769230771</v>
      </c>
      <c r="I377" s="243">
        <f t="shared" si="53"/>
        <v>-0.45833333333333337</v>
      </c>
      <c r="J377" s="244">
        <f t="shared" si="54"/>
        <v>-0.20085470085470092</v>
      </c>
      <c r="K377" s="245">
        <v>74</v>
      </c>
      <c r="L377" s="242">
        <v>63</v>
      </c>
      <c r="M377" s="243">
        <f t="shared" si="55"/>
        <v>0.85135135135135132</v>
      </c>
      <c r="N377" s="210">
        <v>346</v>
      </c>
      <c r="O377" s="242">
        <v>276</v>
      </c>
      <c r="P377" s="243">
        <f t="shared" si="56"/>
        <v>0.79768786127167635</v>
      </c>
      <c r="Q377" s="243">
        <f t="shared" si="57"/>
        <v>-0.78612716763005785</v>
      </c>
      <c r="R377" s="243">
        <f t="shared" si="58"/>
        <v>-0.77173913043478259</v>
      </c>
      <c r="S377" s="244">
        <f t="shared" si="59"/>
        <v>5.3663490079674969E-2</v>
      </c>
    </row>
    <row r="378" spans="1:19" ht="15.75" thickTop="1" x14ac:dyDescent="0.25">
      <c r="A378" s="233" t="s">
        <v>383</v>
      </c>
      <c r="B378" s="234">
        <v>150</v>
      </c>
      <c r="C378" s="235">
        <v>0</v>
      </c>
      <c r="D378" s="236">
        <f t="shared" si="50"/>
        <v>0</v>
      </c>
      <c r="E378" s="237">
        <v>0</v>
      </c>
      <c r="F378" s="235">
        <v>0</v>
      </c>
      <c r="G378" s="236" t="str">
        <f t="shared" si="51"/>
        <v/>
      </c>
      <c r="H378" s="236" t="str">
        <f t="shared" si="52"/>
        <v/>
      </c>
      <c r="I378" s="236" t="str">
        <f t="shared" si="53"/>
        <v/>
      </c>
      <c r="J378" s="238" t="str">
        <f t="shared" si="54"/>
        <v/>
      </c>
      <c r="K378" s="239">
        <v>612</v>
      </c>
      <c r="L378" s="235">
        <v>186</v>
      </c>
      <c r="M378" s="236">
        <f t="shared" si="55"/>
        <v>0.30392156862745096</v>
      </c>
      <c r="N378" s="237">
        <v>150</v>
      </c>
      <c r="O378" s="235">
        <v>136</v>
      </c>
      <c r="P378" s="236">
        <f t="shared" si="56"/>
        <v>0.90666666666666662</v>
      </c>
      <c r="Q378" s="236">
        <f t="shared" si="57"/>
        <v>3.08</v>
      </c>
      <c r="R378" s="236">
        <f t="shared" si="58"/>
        <v>0.36764705882352944</v>
      </c>
      <c r="S378" s="238">
        <f t="shared" si="59"/>
        <v>-0.60274509803921572</v>
      </c>
    </row>
    <row r="379" spans="1:19" x14ac:dyDescent="0.25">
      <c r="A379" s="206" t="s">
        <v>107</v>
      </c>
      <c r="B379" s="241">
        <v>150</v>
      </c>
      <c r="C379" s="242">
        <v>0</v>
      </c>
      <c r="D379" s="243">
        <f t="shared" si="50"/>
        <v>0</v>
      </c>
      <c r="E379" s="210">
        <v>0</v>
      </c>
      <c r="F379" s="242">
        <v>0</v>
      </c>
      <c r="G379" s="243" t="str">
        <f t="shared" si="51"/>
        <v/>
      </c>
      <c r="H379" s="243" t="str">
        <f t="shared" si="52"/>
        <v/>
      </c>
      <c r="I379" s="243" t="str">
        <f t="shared" si="53"/>
        <v/>
      </c>
      <c r="J379" s="244" t="str">
        <f t="shared" si="54"/>
        <v/>
      </c>
      <c r="K379" s="245">
        <v>150</v>
      </c>
      <c r="L379" s="242">
        <v>0</v>
      </c>
      <c r="M379" s="243">
        <f t="shared" si="55"/>
        <v>0</v>
      </c>
      <c r="N379" s="210">
        <v>150</v>
      </c>
      <c r="O379" s="242">
        <v>136</v>
      </c>
      <c r="P379" s="243">
        <f t="shared" si="56"/>
        <v>0.90666666666666662</v>
      </c>
      <c r="Q379" s="243">
        <f t="shared" si="57"/>
        <v>0</v>
      </c>
      <c r="R379" s="243">
        <f t="shared" si="58"/>
        <v>-1</v>
      </c>
      <c r="S379" s="244">
        <f t="shared" si="59"/>
        <v>-0.90666666666666662</v>
      </c>
    </row>
    <row r="380" spans="1:19" x14ac:dyDescent="0.25">
      <c r="A380" s="206" t="s">
        <v>277</v>
      </c>
      <c r="B380" s="241">
        <v>0</v>
      </c>
      <c r="C380" s="242">
        <v>0</v>
      </c>
      <c r="D380" s="243" t="str">
        <f t="shared" si="50"/>
        <v/>
      </c>
      <c r="E380" s="210">
        <v>0</v>
      </c>
      <c r="F380" s="242">
        <v>0</v>
      </c>
      <c r="G380" s="243" t="str">
        <f t="shared" si="51"/>
        <v/>
      </c>
      <c r="H380" s="243" t="str">
        <f t="shared" si="52"/>
        <v/>
      </c>
      <c r="I380" s="243" t="str">
        <f t="shared" si="53"/>
        <v/>
      </c>
      <c r="J380" s="244" t="str">
        <f t="shared" si="54"/>
        <v/>
      </c>
      <c r="K380" s="245">
        <v>288</v>
      </c>
      <c r="L380" s="242">
        <v>38</v>
      </c>
      <c r="M380" s="243">
        <f t="shared" si="55"/>
        <v>0.13194444444444445</v>
      </c>
      <c r="N380" s="210">
        <v>0</v>
      </c>
      <c r="O380" s="242">
        <v>0</v>
      </c>
      <c r="P380" s="243" t="str">
        <f t="shared" si="56"/>
        <v/>
      </c>
      <c r="Q380" s="243" t="str">
        <f t="shared" si="57"/>
        <v/>
      </c>
      <c r="R380" s="243" t="str">
        <f t="shared" si="58"/>
        <v/>
      </c>
      <c r="S380" s="244" t="str">
        <f t="shared" si="59"/>
        <v/>
      </c>
    </row>
    <row r="381" spans="1:19" ht="14.25" thickBot="1" x14ac:dyDescent="0.3">
      <c r="A381" s="206" t="s">
        <v>126</v>
      </c>
      <c r="B381" s="241">
        <v>0</v>
      </c>
      <c r="C381" s="242">
        <v>0</v>
      </c>
      <c r="D381" s="243" t="str">
        <f t="shared" si="50"/>
        <v/>
      </c>
      <c r="E381" s="210">
        <v>0</v>
      </c>
      <c r="F381" s="242">
        <v>0</v>
      </c>
      <c r="G381" s="243" t="str">
        <f t="shared" si="51"/>
        <v/>
      </c>
      <c r="H381" s="243" t="str">
        <f t="shared" si="52"/>
        <v/>
      </c>
      <c r="I381" s="243" t="str">
        <f t="shared" si="53"/>
        <v/>
      </c>
      <c r="J381" s="244" t="str">
        <f t="shared" si="54"/>
        <v/>
      </c>
      <c r="K381" s="245">
        <v>174</v>
      </c>
      <c r="L381" s="242">
        <v>148</v>
      </c>
      <c r="M381" s="243">
        <f t="shared" si="55"/>
        <v>0.85057471264367812</v>
      </c>
      <c r="N381" s="210">
        <v>0</v>
      </c>
      <c r="O381" s="242">
        <v>0</v>
      </c>
      <c r="P381" s="243" t="str">
        <f t="shared" si="56"/>
        <v/>
      </c>
      <c r="Q381" s="243" t="str">
        <f t="shared" si="57"/>
        <v/>
      </c>
      <c r="R381" s="243" t="str">
        <f t="shared" si="58"/>
        <v/>
      </c>
      <c r="S381" s="244" t="str">
        <f t="shared" si="59"/>
        <v/>
      </c>
    </row>
    <row r="382" spans="1:19" ht="15.75" thickTop="1" x14ac:dyDescent="0.25">
      <c r="A382" s="233" t="s">
        <v>384</v>
      </c>
      <c r="B382" s="234">
        <v>144</v>
      </c>
      <c r="C382" s="235">
        <v>93</v>
      </c>
      <c r="D382" s="236">
        <f t="shared" si="50"/>
        <v>0.64583333333333337</v>
      </c>
      <c r="E382" s="237">
        <v>0</v>
      </c>
      <c r="F382" s="235">
        <v>0</v>
      </c>
      <c r="G382" s="236" t="str">
        <f t="shared" si="51"/>
        <v/>
      </c>
      <c r="H382" s="236" t="str">
        <f t="shared" si="52"/>
        <v/>
      </c>
      <c r="I382" s="236" t="str">
        <f t="shared" si="53"/>
        <v/>
      </c>
      <c r="J382" s="238" t="str">
        <f t="shared" si="54"/>
        <v/>
      </c>
      <c r="K382" s="239">
        <v>144</v>
      </c>
      <c r="L382" s="235">
        <v>93</v>
      </c>
      <c r="M382" s="236">
        <f t="shared" si="55"/>
        <v>0.64583333333333337</v>
      </c>
      <c r="N382" s="237">
        <v>76</v>
      </c>
      <c r="O382" s="235">
        <v>54</v>
      </c>
      <c r="P382" s="236">
        <f t="shared" si="56"/>
        <v>0.71052631578947367</v>
      </c>
      <c r="Q382" s="236">
        <f t="shared" si="57"/>
        <v>0.89473684210526305</v>
      </c>
      <c r="R382" s="236">
        <f t="shared" si="58"/>
        <v>0.72222222222222232</v>
      </c>
      <c r="S382" s="238">
        <f t="shared" si="59"/>
        <v>-6.4692982456140302E-2</v>
      </c>
    </row>
    <row r="383" spans="1:19" ht="14.25" thickBot="1" x14ac:dyDescent="0.3">
      <c r="A383" s="206" t="s">
        <v>278</v>
      </c>
      <c r="B383" s="241">
        <v>144</v>
      </c>
      <c r="C383" s="242">
        <v>93</v>
      </c>
      <c r="D383" s="243">
        <f t="shared" si="50"/>
        <v>0.64583333333333337</v>
      </c>
      <c r="E383" s="210">
        <v>0</v>
      </c>
      <c r="F383" s="242">
        <v>0</v>
      </c>
      <c r="G383" s="243" t="str">
        <f t="shared" si="51"/>
        <v/>
      </c>
      <c r="H383" s="243" t="str">
        <f t="shared" si="52"/>
        <v/>
      </c>
      <c r="I383" s="243" t="str">
        <f t="shared" si="53"/>
        <v/>
      </c>
      <c r="J383" s="244" t="str">
        <f t="shared" si="54"/>
        <v/>
      </c>
      <c r="K383" s="245">
        <v>144</v>
      </c>
      <c r="L383" s="242">
        <v>93</v>
      </c>
      <c r="M383" s="243">
        <f t="shared" si="55"/>
        <v>0.64583333333333337</v>
      </c>
      <c r="N383" s="210">
        <v>76</v>
      </c>
      <c r="O383" s="242">
        <v>54</v>
      </c>
      <c r="P383" s="243">
        <f t="shared" si="56"/>
        <v>0.71052631578947367</v>
      </c>
      <c r="Q383" s="243">
        <f t="shared" si="57"/>
        <v>0.89473684210526305</v>
      </c>
      <c r="R383" s="243">
        <f t="shared" si="58"/>
        <v>0.72222222222222232</v>
      </c>
      <c r="S383" s="244">
        <f t="shared" si="59"/>
        <v>-6.4692982456140302E-2</v>
      </c>
    </row>
    <row r="384" spans="1:19" ht="15.75" thickTop="1" x14ac:dyDescent="0.25">
      <c r="A384" s="233" t="s">
        <v>385</v>
      </c>
      <c r="B384" s="234">
        <v>131</v>
      </c>
      <c r="C384" s="235">
        <v>122</v>
      </c>
      <c r="D384" s="236">
        <f t="shared" si="50"/>
        <v>0.93129770992366412</v>
      </c>
      <c r="E384" s="237">
        <v>0</v>
      </c>
      <c r="F384" s="235">
        <v>0</v>
      </c>
      <c r="G384" s="236" t="str">
        <f t="shared" si="51"/>
        <v/>
      </c>
      <c r="H384" s="236" t="str">
        <f t="shared" si="52"/>
        <v/>
      </c>
      <c r="I384" s="236" t="str">
        <f t="shared" si="53"/>
        <v/>
      </c>
      <c r="J384" s="238" t="str">
        <f t="shared" si="54"/>
        <v/>
      </c>
      <c r="K384" s="239">
        <v>492</v>
      </c>
      <c r="L384" s="235">
        <v>393</v>
      </c>
      <c r="M384" s="236">
        <f t="shared" si="55"/>
        <v>0.79878048780487809</v>
      </c>
      <c r="N384" s="237">
        <v>0</v>
      </c>
      <c r="O384" s="235">
        <v>0</v>
      </c>
      <c r="P384" s="236" t="str">
        <f t="shared" si="56"/>
        <v/>
      </c>
      <c r="Q384" s="236" t="str">
        <f t="shared" si="57"/>
        <v/>
      </c>
      <c r="R384" s="236" t="str">
        <f t="shared" si="58"/>
        <v/>
      </c>
      <c r="S384" s="238" t="str">
        <f t="shared" si="59"/>
        <v/>
      </c>
    </row>
    <row r="385" spans="1:19" x14ac:dyDescent="0.25">
      <c r="A385" s="206" t="s">
        <v>281</v>
      </c>
      <c r="B385" s="241">
        <v>95</v>
      </c>
      <c r="C385" s="242">
        <v>86</v>
      </c>
      <c r="D385" s="243">
        <f t="shared" si="50"/>
        <v>0.90526315789473688</v>
      </c>
      <c r="E385" s="210">
        <v>0</v>
      </c>
      <c r="F385" s="242">
        <v>0</v>
      </c>
      <c r="G385" s="243" t="str">
        <f t="shared" si="51"/>
        <v/>
      </c>
      <c r="H385" s="243" t="str">
        <f t="shared" si="52"/>
        <v/>
      </c>
      <c r="I385" s="243" t="str">
        <f t="shared" si="53"/>
        <v/>
      </c>
      <c r="J385" s="244" t="str">
        <f t="shared" si="54"/>
        <v/>
      </c>
      <c r="K385" s="245">
        <v>437</v>
      </c>
      <c r="L385" s="242">
        <v>343</v>
      </c>
      <c r="M385" s="243">
        <f t="shared" si="55"/>
        <v>0.78489702517162474</v>
      </c>
      <c r="N385" s="210">
        <v>0</v>
      </c>
      <c r="O385" s="242">
        <v>0</v>
      </c>
      <c r="P385" s="243" t="str">
        <f t="shared" si="56"/>
        <v/>
      </c>
      <c r="Q385" s="243" t="str">
        <f t="shared" si="57"/>
        <v/>
      </c>
      <c r="R385" s="243" t="str">
        <f t="shared" si="58"/>
        <v/>
      </c>
      <c r="S385" s="244" t="str">
        <f t="shared" si="59"/>
        <v/>
      </c>
    </row>
    <row r="386" spans="1:19" ht="14.25" thickBot="1" x14ac:dyDescent="0.3">
      <c r="A386" s="206" t="s">
        <v>280</v>
      </c>
      <c r="B386" s="241">
        <v>36</v>
      </c>
      <c r="C386" s="242">
        <v>36</v>
      </c>
      <c r="D386" s="243">
        <f t="shared" si="50"/>
        <v>1</v>
      </c>
      <c r="E386" s="210">
        <v>0</v>
      </c>
      <c r="F386" s="242">
        <v>0</v>
      </c>
      <c r="G386" s="243" t="str">
        <f t="shared" si="51"/>
        <v/>
      </c>
      <c r="H386" s="243" t="str">
        <f t="shared" si="52"/>
        <v/>
      </c>
      <c r="I386" s="243" t="str">
        <f t="shared" si="53"/>
        <v/>
      </c>
      <c r="J386" s="244" t="str">
        <f t="shared" si="54"/>
        <v/>
      </c>
      <c r="K386" s="245">
        <v>55</v>
      </c>
      <c r="L386" s="242">
        <v>50</v>
      </c>
      <c r="M386" s="243">
        <f t="shared" si="55"/>
        <v>0.90909090909090906</v>
      </c>
      <c r="N386" s="210">
        <v>0</v>
      </c>
      <c r="O386" s="242">
        <v>0</v>
      </c>
      <c r="P386" s="243" t="str">
        <f t="shared" si="56"/>
        <v/>
      </c>
      <c r="Q386" s="243" t="str">
        <f t="shared" si="57"/>
        <v/>
      </c>
      <c r="R386" s="243" t="str">
        <f t="shared" si="58"/>
        <v/>
      </c>
      <c r="S386" s="244" t="str">
        <f t="shared" si="59"/>
        <v/>
      </c>
    </row>
    <row r="387" spans="1:19" ht="15.75" thickTop="1" x14ac:dyDescent="0.25">
      <c r="A387" s="233" t="s">
        <v>386</v>
      </c>
      <c r="B387" s="234">
        <v>117</v>
      </c>
      <c r="C387" s="235">
        <v>63</v>
      </c>
      <c r="D387" s="236">
        <f t="shared" si="50"/>
        <v>0.53846153846153844</v>
      </c>
      <c r="E387" s="237">
        <v>133</v>
      </c>
      <c r="F387" s="235">
        <v>76</v>
      </c>
      <c r="G387" s="236">
        <f t="shared" si="51"/>
        <v>0.5714285714285714</v>
      </c>
      <c r="H387" s="236">
        <f t="shared" si="52"/>
        <v>-0.12030075187969924</v>
      </c>
      <c r="I387" s="236">
        <f t="shared" si="53"/>
        <v>-0.17105263157894735</v>
      </c>
      <c r="J387" s="238">
        <f t="shared" si="54"/>
        <v>-3.2967032967032961E-2</v>
      </c>
      <c r="K387" s="239">
        <v>762</v>
      </c>
      <c r="L387" s="235">
        <v>428</v>
      </c>
      <c r="M387" s="236">
        <f t="shared" si="55"/>
        <v>0.56167979002624668</v>
      </c>
      <c r="N387" s="237">
        <v>861</v>
      </c>
      <c r="O387" s="235">
        <v>499</v>
      </c>
      <c r="P387" s="236">
        <f t="shared" si="56"/>
        <v>0.57955865272938445</v>
      </c>
      <c r="Q387" s="236">
        <f t="shared" si="57"/>
        <v>-0.1149825783972126</v>
      </c>
      <c r="R387" s="236">
        <f t="shared" si="58"/>
        <v>-0.14228456913827658</v>
      </c>
      <c r="S387" s="238">
        <f t="shared" si="59"/>
        <v>-1.7878862703137766E-2</v>
      </c>
    </row>
    <row r="388" spans="1:19" x14ac:dyDescent="0.25">
      <c r="A388" s="206" t="s">
        <v>280</v>
      </c>
      <c r="B388" s="241">
        <v>117</v>
      </c>
      <c r="C388" s="242">
        <v>63</v>
      </c>
      <c r="D388" s="243">
        <f t="shared" si="50"/>
        <v>0.53846153846153844</v>
      </c>
      <c r="E388" s="210">
        <v>133</v>
      </c>
      <c r="F388" s="242">
        <v>76</v>
      </c>
      <c r="G388" s="243">
        <f t="shared" si="51"/>
        <v>0.5714285714285714</v>
      </c>
      <c r="H388" s="243">
        <f t="shared" si="52"/>
        <v>-0.12030075187969924</v>
      </c>
      <c r="I388" s="243">
        <f t="shared" si="53"/>
        <v>-0.17105263157894735</v>
      </c>
      <c r="J388" s="244">
        <f t="shared" si="54"/>
        <v>-3.2967032967032961E-2</v>
      </c>
      <c r="K388" s="245">
        <v>762</v>
      </c>
      <c r="L388" s="242">
        <v>428</v>
      </c>
      <c r="M388" s="243">
        <f t="shared" si="55"/>
        <v>0.56167979002624668</v>
      </c>
      <c r="N388" s="210">
        <v>766</v>
      </c>
      <c r="O388" s="242">
        <v>475</v>
      </c>
      <c r="P388" s="243">
        <f t="shared" si="56"/>
        <v>0.6201044386422977</v>
      </c>
      <c r="Q388" s="243">
        <f t="shared" si="57"/>
        <v>-5.2219321148825326E-3</v>
      </c>
      <c r="R388" s="243">
        <f t="shared" si="58"/>
        <v>-9.8947368421052673E-2</v>
      </c>
      <c r="S388" s="244">
        <f t="shared" si="59"/>
        <v>-5.8424648616051011E-2</v>
      </c>
    </row>
    <row r="389" spans="1:19" ht="14.25" thickBot="1" x14ac:dyDescent="0.3">
      <c r="A389" s="206" t="s">
        <v>281</v>
      </c>
      <c r="B389" s="241">
        <v>0</v>
      </c>
      <c r="C389" s="242">
        <v>0</v>
      </c>
      <c r="D389" s="243" t="str">
        <f t="shared" si="50"/>
        <v/>
      </c>
      <c r="E389" s="210">
        <v>0</v>
      </c>
      <c r="F389" s="242">
        <v>0</v>
      </c>
      <c r="G389" s="243" t="str">
        <f t="shared" si="51"/>
        <v/>
      </c>
      <c r="H389" s="243" t="str">
        <f t="shared" si="52"/>
        <v/>
      </c>
      <c r="I389" s="243" t="str">
        <f t="shared" si="53"/>
        <v/>
      </c>
      <c r="J389" s="244" t="str">
        <f t="shared" si="54"/>
        <v/>
      </c>
      <c r="K389" s="245">
        <v>0</v>
      </c>
      <c r="L389" s="242">
        <v>0</v>
      </c>
      <c r="M389" s="243" t="str">
        <f t="shared" si="55"/>
        <v/>
      </c>
      <c r="N389" s="210">
        <v>95</v>
      </c>
      <c r="O389" s="242">
        <v>24</v>
      </c>
      <c r="P389" s="243">
        <f t="shared" si="56"/>
        <v>0.25263157894736843</v>
      </c>
      <c r="Q389" s="243">
        <f t="shared" si="57"/>
        <v>-1</v>
      </c>
      <c r="R389" s="243">
        <f t="shared" si="58"/>
        <v>-1</v>
      </c>
      <c r="S389" s="244" t="str">
        <f t="shared" si="59"/>
        <v/>
      </c>
    </row>
    <row r="390" spans="1:19" ht="15.75" thickTop="1" x14ac:dyDescent="0.25">
      <c r="A390" s="233" t="s">
        <v>387</v>
      </c>
      <c r="B390" s="234">
        <v>100</v>
      </c>
      <c r="C390" s="235">
        <v>85</v>
      </c>
      <c r="D390" s="236">
        <f t="shared" si="50"/>
        <v>0.85</v>
      </c>
      <c r="E390" s="237">
        <v>0</v>
      </c>
      <c r="F390" s="235">
        <v>0</v>
      </c>
      <c r="G390" s="236" t="str">
        <f t="shared" si="51"/>
        <v/>
      </c>
      <c r="H390" s="236" t="str">
        <f t="shared" si="52"/>
        <v/>
      </c>
      <c r="I390" s="236" t="str">
        <f t="shared" si="53"/>
        <v/>
      </c>
      <c r="J390" s="238" t="str">
        <f t="shared" si="54"/>
        <v/>
      </c>
      <c r="K390" s="239">
        <v>196</v>
      </c>
      <c r="L390" s="235">
        <v>149</v>
      </c>
      <c r="M390" s="236">
        <f t="shared" si="55"/>
        <v>0.76020408163265307</v>
      </c>
      <c r="N390" s="237">
        <v>0</v>
      </c>
      <c r="O390" s="235">
        <v>0</v>
      </c>
      <c r="P390" s="236" t="str">
        <f t="shared" si="56"/>
        <v/>
      </c>
      <c r="Q390" s="236" t="str">
        <f t="shared" si="57"/>
        <v/>
      </c>
      <c r="R390" s="236" t="str">
        <f t="shared" si="58"/>
        <v/>
      </c>
      <c r="S390" s="238" t="str">
        <f t="shared" si="59"/>
        <v/>
      </c>
    </row>
    <row r="391" spans="1:19" ht="14.25" thickBot="1" x14ac:dyDescent="0.3">
      <c r="A391" s="206" t="s">
        <v>277</v>
      </c>
      <c r="B391" s="241">
        <v>100</v>
      </c>
      <c r="C391" s="242">
        <v>85</v>
      </c>
      <c r="D391" s="243">
        <f t="shared" si="50"/>
        <v>0.85</v>
      </c>
      <c r="E391" s="210">
        <v>0</v>
      </c>
      <c r="F391" s="242">
        <v>0</v>
      </c>
      <c r="G391" s="243" t="str">
        <f t="shared" si="51"/>
        <v/>
      </c>
      <c r="H391" s="243" t="str">
        <f t="shared" si="52"/>
        <v/>
      </c>
      <c r="I391" s="243" t="str">
        <f t="shared" si="53"/>
        <v/>
      </c>
      <c r="J391" s="244" t="str">
        <f t="shared" si="54"/>
        <v/>
      </c>
      <c r="K391" s="245">
        <v>196</v>
      </c>
      <c r="L391" s="242">
        <v>149</v>
      </c>
      <c r="M391" s="243">
        <f t="shared" si="55"/>
        <v>0.76020408163265307</v>
      </c>
      <c r="N391" s="210">
        <v>0</v>
      </c>
      <c r="O391" s="242">
        <v>0</v>
      </c>
      <c r="P391" s="243" t="str">
        <f t="shared" si="56"/>
        <v/>
      </c>
      <c r="Q391" s="243" t="str">
        <f t="shared" si="57"/>
        <v/>
      </c>
      <c r="R391" s="243" t="str">
        <f t="shared" si="58"/>
        <v/>
      </c>
      <c r="S391" s="244" t="str">
        <f t="shared" si="59"/>
        <v/>
      </c>
    </row>
    <row r="392" spans="1:19" ht="15.75" thickTop="1" x14ac:dyDescent="0.25">
      <c r="A392" s="233" t="s">
        <v>388</v>
      </c>
      <c r="B392" s="234">
        <v>60</v>
      </c>
      <c r="C392" s="235">
        <v>9</v>
      </c>
      <c r="D392" s="236">
        <f t="shared" si="50"/>
        <v>0.15</v>
      </c>
      <c r="E392" s="237">
        <v>76</v>
      </c>
      <c r="F392" s="235">
        <v>4</v>
      </c>
      <c r="G392" s="236">
        <f t="shared" si="51"/>
        <v>5.2631578947368418E-2</v>
      </c>
      <c r="H392" s="236">
        <f t="shared" si="52"/>
        <v>-0.21052631578947367</v>
      </c>
      <c r="I392" s="236">
        <f t="shared" si="53"/>
        <v>1.25</v>
      </c>
      <c r="J392" s="238">
        <f t="shared" si="54"/>
        <v>9.7368421052631576E-2</v>
      </c>
      <c r="K392" s="239">
        <v>136</v>
      </c>
      <c r="L392" s="235">
        <v>10</v>
      </c>
      <c r="M392" s="236">
        <f t="shared" si="55"/>
        <v>7.3529411764705885E-2</v>
      </c>
      <c r="N392" s="237">
        <v>363</v>
      </c>
      <c r="O392" s="235">
        <v>24</v>
      </c>
      <c r="P392" s="236">
        <f t="shared" si="56"/>
        <v>6.6115702479338845E-2</v>
      </c>
      <c r="Q392" s="236">
        <f t="shared" si="57"/>
        <v>-0.62534435261707988</v>
      </c>
      <c r="R392" s="236">
        <f t="shared" si="58"/>
        <v>-0.58333333333333326</v>
      </c>
      <c r="S392" s="238">
        <f t="shared" si="59"/>
        <v>7.41370928536704E-3</v>
      </c>
    </row>
    <row r="393" spans="1:19" x14ac:dyDescent="0.25">
      <c r="A393" s="206" t="s">
        <v>280</v>
      </c>
      <c r="B393" s="241">
        <v>60</v>
      </c>
      <c r="C393" s="242">
        <v>9</v>
      </c>
      <c r="D393" s="243">
        <f t="shared" ref="D393:D456" si="60">IFERROR(C393/B393,"")</f>
        <v>0.15</v>
      </c>
      <c r="E393" s="210">
        <v>0</v>
      </c>
      <c r="F393" s="242">
        <v>0</v>
      </c>
      <c r="G393" s="243" t="str">
        <f t="shared" ref="G393:G456" si="61">IFERROR(F393/E393,"")</f>
        <v/>
      </c>
      <c r="H393" s="243" t="str">
        <f t="shared" ref="H393:H456" si="62">IFERROR(B393/E393-1,"")</f>
        <v/>
      </c>
      <c r="I393" s="243" t="str">
        <f t="shared" ref="I393:I456" si="63">IFERROR(C393/F393-1,"")</f>
        <v/>
      </c>
      <c r="J393" s="244" t="str">
        <f t="shared" ref="J393:J456" si="64">IFERROR(D393-G393,"")</f>
        <v/>
      </c>
      <c r="K393" s="245">
        <v>60</v>
      </c>
      <c r="L393" s="242">
        <v>9</v>
      </c>
      <c r="M393" s="243">
        <f t="shared" ref="M393:M456" si="65">IFERROR(L393/K393,"")</f>
        <v>0.15</v>
      </c>
      <c r="N393" s="210">
        <v>59</v>
      </c>
      <c r="O393" s="242">
        <v>11</v>
      </c>
      <c r="P393" s="243">
        <f t="shared" ref="P393:P456" si="66">IFERROR(O393/N393,"")</f>
        <v>0.1864406779661017</v>
      </c>
      <c r="Q393" s="243">
        <f t="shared" ref="Q393:Q456" si="67">IFERROR(K393/N393-1,"")</f>
        <v>1.6949152542372836E-2</v>
      </c>
      <c r="R393" s="243">
        <f t="shared" ref="R393:R456" si="68">IFERROR(L393/O393-1,"")</f>
        <v>-0.18181818181818177</v>
      </c>
      <c r="S393" s="244">
        <f t="shared" ref="S393:S456" si="69">IFERROR(M393-P393,"")</f>
        <v>-3.6440677966101703E-2</v>
      </c>
    </row>
    <row r="394" spans="1:19" ht="14.25" thickBot="1" x14ac:dyDescent="0.3">
      <c r="A394" s="206" t="s">
        <v>281</v>
      </c>
      <c r="B394" s="241">
        <v>0</v>
      </c>
      <c r="C394" s="242">
        <v>0</v>
      </c>
      <c r="D394" s="243" t="str">
        <f t="shared" si="60"/>
        <v/>
      </c>
      <c r="E394" s="210">
        <v>76</v>
      </c>
      <c r="F394" s="242">
        <v>4</v>
      </c>
      <c r="G394" s="243">
        <f t="shared" si="61"/>
        <v>5.2631578947368418E-2</v>
      </c>
      <c r="H394" s="243">
        <f t="shared" si="62"/>
        <v>-1</v>
      </c>
      <c r="I394" s="243">
        <f t="shared" si="63"/>
        <v>-1</v>
      </c>
      <c r="J394" s="244" t="str">
        <f t="shared" si="64"/>
        <v/>
      </c>
      <c r="K394" s="245">
        <v>76</v>
      </c>
      <c r="L394" s="242">
        <v>1</v>
      </c>
      <c r="M394" s="243">
        <f t="shared" si="65"/>
        <v>1.3157894736842105E-2</v>
      </c>
      <c r="N394" s="210">
        <v>304</v>
      </c>
      <c r="O394" s="242">
        <v>13</v>
      </c>
      <c r="P394" s="243">
        <f t="shared" si="66"/>
        <v>4.2763157894736843E-2</v>
      </c>
      <c r="Q394" s="243">
        <f t="shared" si="67"/>
        <v>-0.75</v>
      </c>
      <c r="R394" s="243">
        <f t="shared" si="68"/>
        <v>-0.92307692307692313</v>
      </c>
      <c r="S394" s="244">
        <f t="shared" si="69"/>
        <v>-2.9605263157894739E-2</v>
      </c>
    </row>
    <row r="395" spans="1:19" ht="15.75" thickTop="1" x14ac:dyDescent="0.25">
      <c r="A395" s="233" t="s">
        <v>389</v>
      </c>
      <c r="B395" s="234">
        <v>59</v>
      </c>
      <c r="C395" s="235">
        <v>59</v>
      </c>
      <c r="D395" s="236">
        <f t="shared" si="60"/>
        <v>1</v>
      </c>
      <c r="E395" s="237">
        <v>199</v>
      </c>
      <c r="F395" s="235">
        <v>164</v>
      </c>
      <c r="G395" s="236">
        <f t="shared" si="61"/>
        <v>0.82412060301507539</v>
      </c>
      <c r="H395" s="236">
        <f t="shared" si="62"/>
        <v>-0.70351758793969843</v>
      </c>
      <c r="I395" s="236">
        <f t="shared" si="63"/>
        <v>-0.6402439024390244</v>
      </c>
      <c r="J395" s="238">
        <f t="shared" si="64"/>
        <v>0.17587939698492461</v>
      </c>
      <c r="K395" s="239">
        <v>851</v>
      </c>
      <c r="L395" s="235">
        <v>736</v>
      </c>
      <c r="M395" s="236">
        <f t="shared" si="65"/>
        <v>0.86486486486486491</v>
      </c>
      <c r="N395" s="237">
        <v>936</v>
      </c>
      <c r="O395" s="235">
        <v>667</v>
      </c>
      <c r="P395" s="236">
        <f t="shared" si="66"/>
        <v>0.71260683760683763</v>
      </c>
      <c r="Q395" s="236">
        <f t="shared" si="67"/>
        <v>-9.0811965811965822E-2</v>
      </c>
      <c r="R395" s="236">
        <f t="shared" si="68"/>
        <v>0.10344827586206895</v>
      </c>
      <c r="S395" s="238">
        <f t="shared" si="69"/>
        <v>0.15225802725802728</v>
      </c>
    </row>
    <row r="396" spans="1:19" x14ac:dyDescent="0.25">
      <c r="A396" s="206" t="s">
        <v>280</v>
      </c>
      <c r="B396" s="241">
        <v>59</v>
      </c>
      <c r="C396" s="242">
        <v>59</v>
      </c>
      <c r="D396" s="243">
        <f t="shared" si="60"/>
        <v>1</v>
      </c>
      <c r="E396" s="210">
        <v>180</v>
      </c>
      <c r="F396" s="242">
        <v>164</v>
      </c>
      <c r="G396" s="243">
        <f t="shared" si="61"/>
        <v>0.91111111111111109</v>
      </c>
      <c r="H396" s="243">
        <f t="shared" si="62"/>
        <v>-0.67222222222222228</v>
      </c>
      <c r="I396" s="243">
        <f t="shared" si="63"/>
        <v>-0.6402439024390244</v>
      </c>
      <c r="J396" s="244">
        <f t="shared" si="64"/>
        <v>8.8888888888888906E-2</v>
      </c>
      <c r="K396" s="245">
        <v>851</v>
      </c>
      <c r="L396" s="242">
        <v>736</v>
      </c>
      <c r="M396" s="243">
        <f t="shared" si="65"/>
        <v>0.86486486486486491</v>
      </c>
      <c r="N396" s="210">
        <v>860</v>
      </c>
      <c r="O396" s="242">
        <v>652</v>
      </c>
      <c r="P396" s="243">
        <f t="shared" si="66"/>
        <v>0.75813953488372088</v>
      </c>
      <c r="Q396" s="243">
        <f t="shared" si="67"/>
        <v>-1.0465116279069764E-2</v>
      </c>
      <c r="R396" s="243">
        <f t="shared" si="68"/>
        <v>0.12883435582822078</v>
      </c>
      <c r="S396" s="244">
        <f t="shared" si="69"/>
        <v>0.10672532998114403</v>
      </c>
    </row>
    <row r="397" spans="1:19" ht="14.25" thickBot="1" x14ac:dyDescent="0.3">
      <c r="A397" s="206" t="s">
        <v>281</v>
      </c>
      <c r="B397" s="241">
        <v>0</v>
      </c>
      <c r="C397" s="242">
        <v>0</v>
      </c>
      <c r="D397" s="243" t="str">
        <f t="shared" si="60"/>
        <v/>
      </c>
      <c r="E397" s="210">
        <v>19</v>
      </c>
      <c r="F397" s="242">
        <v>0</v>
      </c>
      <c r="G397" s="243">
        <f t="shared" si="61"/>
        <v>0</v>
      </c>
      <c r="H397" s="243">
        <f t="shared" si="62"/>
        <v>-1</v>
      </c>
      <c r="I397" s="243" t="str">
        <f t="shared" si="63"/>
        <v/>
      </c>
      <c r="J397" s="244" t="str">
        <f t="shared" si="64"/>
        <v/>
      </c>
      <c r="K397" s="245">
        <v>0</v>
      </c>
      <c r="L397" s="242">
        <v>0</v>
      </c>
      <c r="M397" s="243" t="str">
        <f t="shared" si="65"/>
        <v/>
      </c>
      <c r="N397" s="210">
        <v>76</v>
      </c>
      <c r="O397" s="242">
        <v>15</v>
      </c>
      <c r="P397" s="243">
        <f t="shared" si="66"/>
        <v>0.19736842105263158</v>
      </c>
      <c r="Q397" s="243">
        <f t="shared" si="67"/>
        <v>-1</v>
      </c>
      <c r="R397" s="243">
        <f t="shared" si="68"/>
        <v>-1</v>
      </c>
      <c r="S397" s="244" t="str">
        <f t="shared" si="69"/>
        <v/>
      </c>
    </row>
    <row r="398" spans="1:19" ht="15.75" thickTop="1" x14ac:dyDescent="0.25">
      <c r="A398" s="233" t="s">
        <v>390</v>
      </c>
      <c r="B398" s="234">
        <v>56</v>
      </c>
      <c r="C398" s="235">
        <v>54</v>
      </c>
      <c r="D398" s="236">
        <f t="shared" si="60"/>
        <v>0.9642857142857143</v>
      </c>
      <c r="E398" s="237">
        <v>103</v>
      </c>
      <c r="F398" s="235">
        <v>60</v>
      </c>
      <c r="G398" s="236">
        <f t="shared" si="61"/>
        <v>0.58252427184466016</v>
      </c>
      <c r="H398" s="236">
        <f t="shared" si="62"/>
        <v>-0.4563106796116505</v>
      </c>
      <c r="I398" s="236">
        <f t="shared" si="63"/>
        <v>-9.9999999999999978E-2</v>
      </c>
      <c r="J398" s="238">
        <f t="shared" si="64"/>
        <v>0.38176144244105414</v>
      </c>
      <c r="K398" s="239">
        <v>395</v>
      </c>
      <c r="L398" s="235">
        <v>357</v>
      </c>
      <c r="M398" s="236">
        <f t="shared" si="65"/>
        <v>0.90379746835443042</v>
      </c>
      <c r="N398" s="237">
        <v>899</v>
      </c>
      <c r="O398" s="235">
        <v>715</v>
      </c>
      <c r="P398" s="236">
        <f t="shared" si="66"/>
        <v>0.79532814238042271</v>
      </c>
      <c r="Q398" s="236">
        <f t="shared" si="67"/>
        <v>-0.56062291434927691</v>
      </c>
      <c r="R398" s="236">
        <f t="shared" si="68"/>
        <v>-0.50069930069930069</v>
      </c>
      <c r="S398" s="238">
        <f t="shared" si="69"/>
        <v>0.10846932597400771</v>
      </c>
    </row>
    <row r="399" spans="1:19" x14ac:dyDescent="0.25">
      <c r="A399" s="206" t="s">
        <v>280</v>
      </c>
      <c r="B399" s="241">
        <v>38</v>
      </c>
      <c r="C399" s="242">
        <v>38</v>
      </c>
      <c r="D399" s="243">
        <f t="shared" si="60"/>
        <v>1</v>
      </c>
      <c r="E399" s="210">
        <v>76</v>
      </c>
      <c r="F399" s="242">
        <v>43</v>
      </c>
      <c r="G399" s="243">
        <f t="shared" si="61"/>
        <v>0.56578947368421051</v>
      </c>
      <c r="H399" s="243">
        <f t="shared" si="62"/>
        <v>-0.5</v>
      </c>
      <c r="I399" s="243">
        <f t="shared" si="63"/>
        <v>-0.11627906976744184</v>
      </c>
      <c r="J399" s="244">
        <f t="shared" si="64"/>
        <v>0.43421052631578949</v>
      </c>
      <c r="K399" s="245">
        <v>323</v>
      </c>
      <c r="L399" s="242">
        <v>298</v>
      </c>
      <c r="M399" s="243">
        <f t="shared" si="65"/>
        <v>0.92260061919504643</v>
      </c>
      <c r="N399" s="210">
        <v>541</v>
      </c>
      <c r="O399" s="242">
        <v>430</v>
      </c>
      <c r="P399" s="243">
        <f t="shared" si="66"/>
        <v>0.79482439926062842</v>
      </c>
      <c r="Q399" s="243">
        <f t="shared" si="67"/>
        <v>-0.40295748613678373</v>
      </c>
      <c r="R399" s="243">
        <f t="shared" si="68"/>
        <v>-0.30697674418604648</v>
      </c>
      <c r="S399" s="244">
        <f t="shared" si="69"/>
        <v>0.12777621993441801</v>
      </c>
    </row>
    <row r="400" spans="1:19" ht="14.25" thickBot="1" x14ac:dyDescent="0.3">
      <c r="A400" s="206" t="s">
        <v>278</v>
      </c>
      <c r="B400" s="241">
        <v>18</v>
      </c>
      <c r="C400" s="242">
        <v>16</v>
      </c>
      <c r="D400" s="243">
        <f t="shared" si="60"/>
        <v>0.88888888888888884</v>
      </c>
      <c r="E400" s="210">
        <v>27</v>
      </c>
      <c r="F400" s="242">
        <v>17</v>
      </c>
      <c r="G400" s="243">
        <f t="shared" si="61"/>
        <v>0.62962962962962965</v>
      </c>
      <c r="H400" s="243">
        <f t="shared" si="62"/>
        <v>-0.33333333333333337</v>
      </c>
      <c r="I400" s="243">
        <f t="shared" si="63"/>
        <v>-5.8823529411764719E-2</v>
      </c>
      <c r="J400" s="244">
        <f t="shared" si="64"/>
        <v>0.25925925925925919</v>
      </c>
      <c r="K400" s="245">
        <v>72</v>
      </c>
      <c r="L400" s="242">
        <v>59</v>
      </c>
      <c r="M400" s="243">
        <f t="shared" si="65"/>
        <v>0.81944444444444442</v>
      </c>
      <c r="N400" s="210">
        <v>358</v>
      </c>
      <c r="O400" s="242">
        <v>285</v>
      </c>
      <c r="P400" s="243">
        <f t="shared" si="66"/>
        <v>0.7960893854748603</v>
      </c>
      <c r="Q400" s="243">
        <f t="shared" si="67"/>
        <v>-0.7988826815642458</v>
      </c>
      <c r="R400" s="243">
        <f t="shared" si="68"/>
        <v>-0.7929824561403509</v>
      </c>
      <c r="S400" s="244">
        <f t="shared" si="69"/>
        <v>2.3355058969584119E-2</v>
      </c>
    </row>
    <row r="401" spans="1:19" ht="15.75" thickTop="1" x14ac:dyDescent="0.25">
      <c r="A401" s="233" t="s">
        <v>391</v>
      </c>
      <c r="B401" s="234">
        <v>55</v>
      </c>
      <c r="C401" s="235">
        <v>34</v>
      </c>
      <c r="D401" s="236">
        <f t="shared" si="60"/>
        <v>0.61818181818181817</v>
      </c>
      <c r="E401" s="237">
        <v>76</v>
      </c>
      <c r="F401" s="235">
        <v>12</v>
      </c>
      <c r="G401" s="236">
        <f t="shared" si="61"/>
        <v>0.15789473684210525</v>
      </c>
      <c r="H401" s="236">
        <f t="shared" si="62"/>
        <v>-0.27631578947368418</v>
      </c>
      <c r="I401" s="236">
        <f t="shared" si="63"/>
        <v>1.8333333333333335</v>
      </c>
      <c r="J401" s="238">
        <f t="shared" si="64"/>
        <v>0.46028708133971291</v>
      </c>
      <c r="K401" s="239">
        <v>326</v>
      </c>
      <c r="L401" s="235">
        <v>145</v>
      </c>
      <c r="M401" s="236">
        <f t="shared" si="65"/>
        <v>0.44478527607361962</v>
      </c>
      <c r="N401" s="237">
        <v>458</v>
      </c>
      <c r="O401" s="235">
        <v>136</v>
      </c>
      <c r="P401" s="236">
        <f t="shared" si="66"/>
        <v>0.29694323144104806</v>
      </c>
      <c r="Q401" s="236">
        <f t="shared" si="67"/>
        <v>-0.28820960698689957</v>
      </c>
      <c r="R401" s="236">
        <f t="shared" si="68"/>
        <v>6.6176470588235281E-2</v>
      </c>
      <c r="S401" s="238">
        <f t="shared" si="69"/>
        <v>0.14784204463257156</v>
      </c>
    </row>
    <row r="402" spans="1:19" x14ac:dyDescent="0.25">
      <c r="A402" s="206" t="s">
        <v>280</v>
      </c>
      <c r="B402" s="241">
        <v>55</v>
      </c>
      <c r="C402" s="242">
        <v>34</v>
      </c>
      <c r="D402" s="243">
        <f t="shared" si="60"/>
        <v>0.61818181818181817</v>
      </c>
      <c r="E402" s="210">
        <v>57</v>
      </c>
      <c r="F402" s="242">
        <v>6</v>
      </c>
      <c r="G402" s="243">
        <f t="shared" si="61"/>
        <v>0.10526315789473684</v>
      </c>
      <c r="H402" s="243">
        <f t="shared" si="62"/>
        <v>-3.5087719298245612E-2</v>
      </c>
      <c r="I402" s="243">
        <f t="shared" si="63"/>
        <v>4.666666666666667</v>
      </c>
      <c r="J402" s="244">
        <f t="shared" si="64"/>
        <v>0.51291866028708133</v>
      </c>
      <c r="K402" s="245">
        <v>307</v>
      </c>
      <c r="L402" s="242">
        <v>136</v>
      </c>
      <c r="M402" s="243">
        <f t="shared" si="65"/>
        <v>0.44299674267100975</v>
      </c>
      <c r="N402" s="210">
        <v>287</v>
      </c>
      <c r="O402" s="242">
        <v>84</v>
      </c>
      <c r="P402" s="243">
        <f t="shared" si="66"/>
        <v>0.29268292682926828</v>
      </c>
      <c r="Q402" s="243">
        <f t="shared" si="67"/>
        <v>6.9686411149825878E-2</v>
      </c>
      <c r="R402" s="243">
        <f t="shared" si="68"/>
        <v>0.61904761904761907</v>
      </c>
      <c r="S402" s="244">
        <f t="shared" si="69"/>
        <v>0.15031381584174147</v>
      </c>
    </row>
    <row r="403" spans="1:19" ht="14.25" thickBot="1" x14ac:dyDescent="0.3">
      <c r="A403" s="206" t="s">
        <v>281</v>
      </c>
      <c r="B403" s="241">
        <v>0</v>
      </c>
      <c r="C403" s="242">
        <v>0</v>
      </c>
      <c r="D403" s="243" t="str">
        <f t="shared" si="60"/>
        <v/>
      </c>
      <c r="E403" s="210">
        <v>19</v>
      </c>
      <c r="F403" s="242">
        <v>6</v>
      </c>
      <c r="G403" s="243">
        <f t="shared" si="61"/>
        <v>0.31578947368421051</v>
      </c>
      <c r="H403" s="243">
        <f t="shared" si="62"/>
        <v>-1</v>
      </c>
      <c r="I403" s="243">
        <f t="shared" si="63"/>
        <v>-1</v>
      </c>
      <c r="J403" s="244" t="str">
        <f t="shared" si="64"/>
        <v/>
      </c>
      <c r="K403" s="245">
        <v>19</v>
      </c>
      <c r="L403" s="242">
        <v>9</v>
      </c>
      <c r="M403" s="243">
        <f t="shared" si="65"/>
        <v>0.47368421052631576</v>
      </c>
      <c r="N403" s="210">
        <v>171</v>
      </c>
      <c r="O403" s="242">
        <v>52</v>
      </c>
      <c r="P403" s="243">
        <f t="shared" si="66"/>
        <v>0.30409356725146197</v>
      </c>
      <c r="Q403" s="243">
        <f t="shared" si="67"/>
        <v>-0.88888888888888884</v>
      </c>
      <c r="R403" s="243">
        <f t="shared" si="68"/>
        <v>-0.82692307692307687</v>
      </c>
      <c r="S403" s="244">
        <f t="shared" si="69"/>
        <v>0.16959064327485379</v>
      </c>
    </row>
    <row r="404" spans="1:19" ht="15.75" thickTop="1" x14ac:dyDescent="0.25">
      <c r="A404" s="233" t="s">
        <v>392</v>
      </c>
      <c r="B404" s="234">
        <v>54</v>
      </c>
      <c r="C404" s="235">
        <v>32</v>
      </c>
      <c r="D404" s="236">
        <f t="shared" si="60"/>
        <v>0.59259259259259256</v>
      </c>
      <c r="E404" s="237">
        <v>19</v>
      </c>
      <c r="F404" s="235">
        <v>7</v>
      </c>
      <c r="G404" s="236">
        <f t="shared" si="61"/>
        <v>0.36842105263157893</v>
      </c>
      <c r="H404" s="236">
        <f t="shared" si="62"/>
        <v>1.8421052631578947</v>
      </c>
      <c r="I404" s="236">
        <f t="shared" si="63"/>
        <v>3.5714285714285712</v>
      </c>
      <c r="J404" s="238">
        <f t="shared" si="64"/>
        <v>0.22417153996101363</v>
      </c>
      <c r="K404" s="239">
        <v>168</v>
      </c>
      <c r="L404" s="235">
        <v>93</v>
      </c>
      <c r="M404" s="236">
        <f t="shared" si="65"/>
        <v>0.5535714285714286</v>
      </c>
      <c r="N404" s="237">
        <v>133</v>
      </c>
      <c r="O404" s="235">
        <v>73</v>
      </c>
      <c r="P404" s="236">
        <f t="shared" si="66"/>
        <v>0.54887218045112784</v>
      </c>
      <c r="Q404" s="236">
        <f t="shared" si="67"/>
        <v>0.26315789473684204</v>
      </c>
      <c r="R404" s="236">
        <f t="shared" si="68"/>
        <v>0.27397260273972601</v>
      </c>
      <c r="S404" s="238">
        <f t="shared" si="69"/>
        <v>4.6992481203007586E-3</v>
      </c>
    </row>
    <row r="405" spans="1:19" x14ac:dyDescent="0.25">
      <c r="A405" s="206" t="s">
        <v>280</v>
      </c>
      <c r="B405" s="241">
        <v>54</v>
      </c>
      <c r="C405" s="242">
        <v>32</v>
      </c>
      <c r="D405" s="243">
        <f t="shared" si="60"/>
        <v>0.59259259259259256</v>
      </c>
      <c r="E405" s="210">
        <v>19</v>
      </c>
      <c r="F405" s="242">
        <v>7</v>
      </c>
      <c r="G405" s="243">
        <f t="shared" si="61"/>
        <v>0.36842105263157893</v>
      </c>
      <c r="H405" s="243">
        <f t="shared" si="62"/>
        <v>1.8421052631578947</v>
      </c>
      <c r="I405" s="243">
        <f t="shared" si="63"/>
        <v>3.5714285714285712</v>
      </c>
      <c r="J405" s="244">
        <f t="shared" si="64"/>
        <v>0.22417153996101363</v>
      </c>
      <c r="K405" s="245">
        <v>168</v>
      </c>
      <c r="L405" s="242">
        <v>93</v>
      </c>
      <c r="M405" s="243">
        <f t="shared" si="65"/>
        <v>0.5535714285714286</v>
      </c>
      <c r="N405" s="210">
        <v>114</v>
      </c>
      <c r="O405" s="242">
        <v>62</v>
      </c>
      <c r="P405" s="243">
        <f t="shared" si="66"/>
        <v>0.54385964912280704</v>
      </c>
      <c r="Q405" s="243">
        <f t="shared" si="67"/>
        <v>0.47368421052631571</v>
      </c>
      <c r="R405" s="243">
        <f t="shared" si="68"/>
        <v>0.5</v>
      </c>
      <c r="S405" s="244">
        <f t="shared" si="69"/>
        <v>9.7117794486215603E-3</v>
      </c>
    </row>
    <row r="406" spans="1:19" ht="14.25" thickBot="1" x14ac:dyDescent="0.3">
      <c r="A406" s="206" t="s">
        <v>281</v>
      </c>
      <c r="B406" s="241">
        <v>0</v>
      </c>
      <c r="C406" s="242">
        <v>0</v>
      </c>
      <c r="D406" s="243" t="str">
        <f t="shared" si="60"/>
        <v/>
      </c>
      <c r="E406" s="210">
        <v>0</v>
      </c>
      <c r="F406" s="242">
        <v>0</v>
      </c>
      <c r="G406" s="243" t="str">
        <f t="shared" si="61"/>
        <v/>
      </c>
      <c r="H406" s="243" t="str">
        <f t="shared" si="62"/>
        <v/>
      </c>
      <c r="I406" s="243" t="str">
        <f t="shared" si="63"/>
        <v/>
      </c>
      <c r="J406" s="244" t="str">
        <f t="shared" si="64"/>
        <v/>
      </c>
      <c r="K406" s="245">
        <v>0</v>
      </c>
      <c r="L406" s="242">
        <v>0</v>
      </c>
      <c r="M406" s="243" t="str">
        <f t="shared" si="65"/>
        <v/>
      </c>
      <c r="N406" s="210">
        <v>19</v>
      </c>
      <c r="O406" s="242">
        <v>11</v>
      </c>
      <c r="P406" s="243">
        <f t="shared" si="66"/>
        <v>0.57894736842105265</v>
      </c>
      <c r="Q406" s="243">
        <f t="shared" si="67"/>
        <v>-1</v>
      </c>
      <c r="R406" s="243">
        <f t="shared" si="68"/>
        <v>-1</v>
      </c>
      <c r="S406" s="244" t="str">
        <f t="shared" si="69"/>
        <v/>
      </c>
    </row>
    <row r="407" spans="1:19" ht="15.75" thickTop="1" x14ac:dyDescent="0.25">
      <c r="A407" s="233" t="s">
        <v>393</v>
      </c>
      <c r="B407" s="234">
        <v>43</v>
      </c>
      <c r="C407" s="235">
        <v>43</v>
      </c>
      <c r="D407" s="236">
        <f t="shared" si="60"/>
        <v>1</v>
      </c>
      <c r="E407" s="237">
        <v>41</v>
      </c>
      <c r="F407" s="235">
        <v>39</v>
      </c>
      <c r="G407" s="236">
        <f t="shared" si="61"/>
        <v>0.95121951219512191</v>
      </c>
      <c r="H407" s="236">
        <f t="shared" si="62"/>
        <v>4.8780487804878092E-2</v>
      </c>
      <c r="I407" s="236">
        <f t="shared" si="63"/>
        <v>0.10256410256410264</v>
      </c>
      <c r="J407" s="238">
        <f t="shared" si="64"/>
        <v>4.8780487804878092E-2</v>
      </c>
      <c r="K407" s="239">
        <v>347</v>
      </c>
      <c r="L407" s="235">
        <v>275</v>
      </c>
      <c r="M407" s="236">
        <f t="shared" si="65"/>
        <v>0.79250720461095103</v>
      </c>
      <c r="N407" s="237">
        <v>505</v>
      </c>
      <c r="O407" s="235">
        <v>336</v>
      </c>
      <c r="P407" s="236">
        <f t="shared" si="66"/>
        <v>0.66534653465346538</v>
      </c>
      <c r="Q407" s="236">
        <f t="shared" si="67"/>
        <v>-0.31287128712871282</v>
      </c>
      <c r="R407" s="236">
        <f t="shared" si="68"/>
        <v>-0.18154761904761907</v>
      </c>
      <c r="S407" s="238">
        <f t="shared" si="69"/>
        <v>0.12716066995748565</v>
      </c>
    </row>
    <row r="408" spans="1:19" x14ac:dyDescent="0.25">
      <c r="A408" s="206" t="s">
        <v>280</v>
      </c>
      <c r="B408" s="241">
        <v>43</v>
      </c>
      <c r="C408" s="242">
        <v>43</v>
      </c>
      <c r="D408" s="243">
        <f t="shared" si="60"/>
        <v>1</v>
      </c>
      <c r="E408" s="210">
        <v>41</v>
      </c>
      <c r="F408" s="242">
        <v>39</v>
      </c>
      <c r="G408" s="243">
        <f t="shared" si="61"/>
        <v>0.95121951219512191</v>
      </c>
      <c r="H408" s="243">
        <f t="shared" si="62"/>
        <v>4.8780487804878092E-2</v>
      </c>
      <c r="I408" s="243">
        <f t="shared" si="63"/>
        <v>0.10256410256410264</v>
      </c>
      <c r="J408" s="244">
        <f t="shared" si="64"/>
        <v>4.8780487804878092E-2</v>
      </c>
      <c r="K408" s="245">
        <v>347</v>
      </c>
      <c r="L408" s="242">
        <v>275</v>
      </c>
      <c r="M408" s="243">
        <f t="shared" si="65"/>
        <v>0.79250720461095103</v>
      </c>
      <c r="N408" s="210">
        <v>486</v>
      </c>
      <c r="O408" s="242">
        <v>324</v>
      </c>
      <c r="P408" s="243">
        <f t="shared" si="66"/>
        <v>0.66666666666666663</v>
      </c>
      <c r="Q408" s="243">
        <f t="shared" si="67"/>
        <v>-0.28600823045267487</v>
      </c>
      <c r="R408" s="243">
        <f t="shared" si="68"/>
        <v>-0.15123456790123457</v>
      </c>
      <c r="S408" s="244">
        <f t="shared" si="69"/>
        <v>0.1258405379442844</v>
      </c>
    </row>
    <row r="409" spans="1:19" ht="14.25" thickBot="1" x14ac:dyDescent="0.3">
      <c r="A409" s="206" t="s">
        <v>281</v>
      </c>
      <c r="B409" s="241">
        <v>0</v>
      </c>
      <c r="C409" s="242">
        <v>0</v>
      </c>
      <c r="D409" s="243" t="str">
        <f t="shared" si="60"/>
        <v/>
      </c>
      <c r="E409" s="210">
        <v>0</v>
      </c>
      <c r="F409" s="242">
        <v>0</v>
      </c>
      <c r="G409" s="243" t="str">
        <f t="shared" si="61"/>
        <v/>
      </c>
      <c r="H409" s="243" t="str">
        <f t="shared" si="62"/>
        <v/>
      </c>
      <c r="I409" s="243" t="str">
        <f t="shared" si="63"/>
        <v/>
      </c>
      <c r="J409" s="244" t="str">
        <f t="shared" si="64"/>
        <v/>
      </c>
      <c r="K409" s="245">
        <v>0</v>
      </c>
      <c r="L409" s="242">
        <v>0</v>
      </c>
      <c r="M409" s="243" t="str">
        <f t="shared" si="65"/>
        <v/>
      </c>
      <c r="N409" s="210">
        <v>19</v>
      </c>
      <c r="O409" s="242">
        <v>12</v>
      </c>
      <c r="P409" s="243">
        <f t="shared" si="66"/>
        <v>0.63157894736842102</v>
      </c>
      <c r="Q409" s="243">
        <f t="shared" si="67"/>
        <v>-1</v>
      </c>
      <c r="R409" s="243">
        <f t="shared" si="68"/>
        <v>-1</v>
      </c>
      <c r="S409" s="244" t="str">
        <f t="shared" si="69"/>
        <v/>
      </c>
    </row>
    <row r="410" spans="1:19" ht="15.75" thickTop="1" x14ac:dyDescent="0.25">
      <c r="A410" s="233" t="s">
        <v>394</v>
      </c>
      <c r="B410" s="234">
        <v>38</v>
      </c>
      <c r="C410" s="235">
        <v>16</v>
      </c>
      <c r="D410" s="236">
        <f t="shared" si="60"/>
        <v>0.42105263157894735</v>
      </c>
      <c r="E410" s="237">
        <v>0</v>
      </c>
      <c r="F410" s="235">
        <v>0</v>
      </c>
      <c r="G410" s="236" t="str">
        <f t="shared" si="61"/>
        <v/>
      </c>
      <c r="H410" s="236" t="str">
        <f t="shared" si="62"/>
        <v/>
      </c>
      <c r="I410" s="236" t="str">
        <f t="shared" si="63"/>
        <v/>
      </c>
      <c r="J410" s="238" t="str">
        <f t="shared" si="64"/>
        <v/>
      </c>
      <c r="K410" s="239">
        <v>57</v>
      </c>
      <c r="L410" s="235">
        <v>22</v>
      </c>
      <c r="M410" s="236">
        <f t="shared" si="65"/>
        <v>0.38596491228070173</v>
      </c>
      <c r="N410" s="237">
        <v>144</v>
      </c>
      <c r="O410" s="235">
        <v>92</v>
      </c>
      <c r="P410" s="236">
        <f t="shared" si="66"/>
        <v>0.63888888888888884</v>
      </c>
      <c r="Q410" s="236">
        <f t="shared" si="67"/>
        <v>-0.60416666666666674</v>
      </c>
      <c r="R410" s="236">
        <f t="shared" si="68"/>
        <v>-0.76086956521739135</v>
      </c>
      <c r="S410" s="238">
        <f t="shared" si="69"/>
        <v>-0.25292397660818711</v>
      </c>
    </row>
    <row r="411" spans="1:19" x14ac:dyDescent="0.25">
      <c r="A411" s="206" t="s">
        <v>280</v>
      </c>
      <c r="B411" s="241">
        <v>38</v>
      </c>
      <c r="C411" s="242">
        <v>16</v>
      </c>
      <c r="D411" s="243">
        <f t="shared" si="60"/>
        <v>0.42105263157894735</v>
      </c>
      <c r="E411" s="210">
        <v>0</v>
      </c>
      <c r="F411" s="242">
        <v>0</v>
      </c>
      <c r="G411" s="243" t="str">
        <f t="shared" si="61"/>
        <v/>
      </c>
      <c r="H411" s="243" t="str">
        <f t="shared" si="62"/>
        <v/>
      </c>
      <c r="I411" s="243" t="str">
        <f t="shared" si="63"/>
        <v/>
      </c>
      <c r="J411" s="244" t="str">
        <f t="shared" si="64"/>
        <v/>
      </c>
      <c r="K411" s="245">
        <v>38</v>
      </c>
      <c r="L411" s="242">
        <v>16</v>
      </c>
      <c r="M411" s="243">
        <f t="shared" si="65"/>
        <v>0.42105263157894735</v>
      </c>
      <c r="N411" s="210">
        <v>49</v>
      </c>
      <c r="O411" s="242">
        <v>29</v>
      </c>
      <c r="P411" s="243">
        <f t="shared" si="66"/>
        <v>0.59183673469387754</v>
      </c>
      <c r="Q411" s="243">
        <f t="shared" si="67"/>
        <v>-0.22448979591836737</v>
      </c>
      <c r="R411" s="243">
        <f t="shared" si="68"/>
        <v>-0.44827586206896552</v>
      </c>
      <c r="S411" s="244">
        <f t="shared" si="69"/>
        <v>-0.1707841031149302</v>
      </c>
    </row>
    <row r="412" spans="1:19" ht="14.25" thickBot="1" x14ac:dyDescent="0.3">
      <c r="A412" s="206" t="s">
        <v>281</v>
      </c>
      <c r="B412" s="241">
        <v>0</v>
      </c>
      <c r="C412" s="242">
        <v>0</v>
      </c>
      <c r="D412" s="243" t="str">
        <f t="shared" si="60"/>
        <v/>
      </c>
      <c r="E412" s="210">
        <v>0</v>
      </c>
      <c r="F412" s="242">
        <v>0</v>
      </c>
      <c r="G412" s="243" t="str">
        <f t="shared" si="61"/>
        <v/>
      </c>
      <c r="H412" s="243" t="str">
        <f t="shared" si="62"/>
        <v/>
      </c>
      <c r="I412" s="243" t="str">
        <f t="shared" si="63"/>
        <v/>
      </c>
      <c r="J412" s="244" t="str">
        <f t="shared" si="64"/>
        <v/>
      </c>
      <c r="K412" s="245">
        <v>19</v>
      </c>
      <c r="L412" s="242">
        <v>6</v>
      </c>
      <c r="M412" s="243">
        <f t="shared" si="65"/>
        <v>0.31578947368421051</v>
      </c>
      <c r="N412" s="210">
        <v>95</v>
      </c>
      <c r="O412" s="242">
        <v>63</v>
      </c>
      <c r="P412" s="243">
        <f t="shared" si="66"/>
        <v>0.66315789473684206</v>
      </c>
      <c r="Q412" s="243">
        <f t="shared" si="67"/>
        <v>-0.8</v>
      </c>
      <c r="R412" s="243">
        <f t="shared" si="68"/>
        <v>-0.90476190476190477</v>
      </c>
      <c r="S412" s="244">
        <f t="shared" si="69"/>
        <v>-0.34736842105263155</v>
      </c>
    </row>
    <row r="413" spans="1:19" ht="15.75" thickTop="1" x14ac:dyDescent="0.25">
      <c r="A413" s="233" t="s">
        <v>396</v>
      </c>
      <c r="B413" s="234">
        <v>38</v>
      </c>
      <c r="C413" s="235">
        <v>31</v>
      </c>
      <c r="D413" s="236">
        <f t="shared" si="60"/>
        <v>0.81578947368421051</v>
      </c>
      <c r="E413" s="237">
        <v>0</v>
      </c>
      <c r="F413" s="235">
        <v>0</v>
      </c>
      <c r="G413" s="236" t="str">
        <f t="shared" si="61"/>
        <v/>
      </c>
      <c r="H413" s="236" t="str">
        <f t="shared" si="62"/>
        <v/>
      </c>
      <c r="I413" s="236" t="str">
        <f t="shared" si="63"/>
        <v/>
      </c>
      <c r="J413" s="238" t="str">
        <f t="shared" si="64"/>
        <v/>
      </c>
      <c r="K413" s="239">
        <v>323</v>
      </c>
      <c r="L413" s="235">
        <v>249</v>
      </c>
      <c r="M413" s="236">
        <f t="shared" si="65"/>
        <v>0.77089783281733748</v>
      </c>
      <c r="N413" s="237">
        <v>437</v>
      </c>
      <c r="O413" s="235">
        <v>306</v>
      </c>
      <c r="P413" s="236">
        <f t="shared" si="66"/>
        <v>0.70022883295194505</v>
      </c>
      <c r="Q413" s="236">
        <f t="shared" si="67"/>
        <v>-0.26086956521739135</v>
      </c>
      <c r="R413" s="236">
        <f t="shared" si="68"/>
        <v>-0.18627450980392157</v>
      </c>
      <c r="S413" s="238">
        <f t="shared" si="69"/>
        <v>7.0668999865392435E-2</v>
      </c>
    </row>
    <row r="414" spans="1:19" ht="14.25" thickBot="1" x14ac:dyDescent="0.3">
      <c r="A414" s="206" t="s">
        <v>280</v>
      </c>
      <c r="B414" s="241">
        <v>38</v>
      </c>
      <c r="C414" s="242">
        <v>31</v>
      </c>
      <c r="D414" s="243">
        <f t="shared" si="60"/>
        <v>0.81578947368421051</v>
      </c>
      <c r="E414" s="210">
        <v>0</v>
      </c>
      <c r="F414" s="242">
        <v>0</v>
      </c>
      <c r="G414" s="243" t="str">
        <f t="shared" si="61"/>
        <v/>
      </c>
      <c r="H414" s="243" t="str">
        <f t="shared" si="62"/>
        <v/>
      </c>
      <c r="I414" s="243" t="str">
        <f t="shared" si="63"/>
        <v/>
      </c>
      <c r="J414" s="244" t="str">
        <f t="shared" si="64"/>
        <v/>
      </c>
      <c r="K414" s="245">
        <v>323</v>
      </c>
      <c r="L414" s="242">
        <v>249</v>
      </c>
      <c r="M414" s="243">
        <f t="shared" si="65"/>
        <v>0.77089783281733748</v>
      </c>
      <c r="N414" s="210">
        <v>437</v>
      </c>
      <c r="O414" s="242">
        <v>306</v>
      </c>
      <c r="P414" s="243">
        <f t="shared" si="66"/>
        <v>0.70022883295194505</v>
      </c>
      <c r="Q414" s="243">
        <f t="shared" si="67"/>
        <v>-0.26086956521739135</v>
      </c>
      <c r="R414" s="243">
        <f t="shared" si="68"/>
        <v>-0.18627450980392157</v>
      </c>
      <c r="S414" s="244">
        <f t="shared" si="69"/>
        <v>7.0668999865392435E-2</v>
      </c>
    </row>
    <row r="415" spans="1:19" ht="15.75" thickTop="1" x14ac:dyDescent="0.25">
      <c r="A415" s="233" t="s">
        <v>395</v>
      </c>
      <c r="B415" s="234">
        <v>38</v>
      </c>
      <c r="C415" s="235">
        <v>21</v>
      </c>
      <c r="D415" s="236">
        <f t="shared" si="60"/>
        <v>0.55263157894736847</v>
      </c>
      <c r="E415" s="237">
        <v>76</v>
      </c>
      <c r="F415" s="235">
        <v>35</v>
      </c>
      <c r="G415" s="236">
        <f t="shared" si="61"/>
        <v>0.46052631578947367</v>
      </c>
      <c r="H415" s="236">
        <f t="shared" si="62"/>
        <v>-0.5</v>
      </c>
      <c r="I415" s="236">
        <f t="shared" si="63"/>
        <v>-0.4</v>
      </c>
      <c r="J415" s="238">
        <f t="shared" si="64"/>
        <v>9.2105263157894801E-2</v>
      </c>
      <c r="K415" s="239">
        <v>291</v>
      </c>
      <c r="L415" s="235">
        <v>136</v>
      </c>
      <c r="M415" s="236">
        <f t="shared" si="65"/>
        <v>0.46735395189003437</v>
      </c>
      <c r="N415" s="237">
        <v>1406</v>
      </c>
      <c r="O415" s="235">
        <v>690</v>
      </c>
      <c r="P415" s="236">
        <f t="shared" si="66"/>
        <v>0.49075391180654337</v>
      </c>
      <c r="Q415" s="236">
        <f t="shared" si="67"/>
        <v>-0.7930298719772404</v>
      </c>
      <c r="R415" s="236">
        <f t="shared" si="68"/>
        <v>-0.80289855072463767</v>
      </c>
      <c r="S415" s="238">
        <f t="shared" si="69"/>
        <v>-2.3399959916509006E-2</v>
      </c>
    </row>
    <row r="416" spans="1:19" x14ac:dyDescent="0.25">
      <c r="A416" s="206" t="s">
        <v>281</v>
      </c>
      <c r="B416" s="241">
        <v>38</v>
      </c>
      <c r="C416" s="242">
        <v>21</v>
      </c>
      <c r="D416" s="243">
        <f t="shared" si="60"/>
        <v>0.55263157894736847</v>
      </c>
      <c r="E416" s="210">
        <v>76</v>
      </c>
      <c r="F416" s="242">
        <v>35</v>
      </c>
      <c r="G416" s="243">
        <f t="shared" si="61"/>
        <v>0.46052631578947367</v>
      </c>
      <c r="H416" s="243">
        <f t="shared" si="62"/>
        <v>-0.5</v>
      </c>
      <c r="I416" s="243">
        <f t="shared" si="63"/>
        <v>-0.4</v>
      </c>
      <c r="J416" s="244">
        <f t="shared" si="64"/>
        <v>9.2105263157894801E-2</v>
      </c>
      <c r="K416" s="245">
        <v>266</v>
      </c>
      <c r="L416" s="242">
        <v>116</v>
      </c>
      <c r="M416" s="243">
        <f t="shared" si="65"/>
        <v>0.43609022556390975</v>
      </c>
      <c r="N416" s="210">
        <v>1406</v>
      </c>
      <c r="O416" s="242">
        <v>690</v>
      </c>
      <c r="P416" s="243">
        <f t="shared" si="66"/>
        <v>0.49075391180654337</v>
      </c>
      <c r="Q416" s="243">
        <f t="shared" si="67"/>
        <v>-0.81081081081081074</v>
      </c>
      <c r="R416" s="243">
        <f t="shared" si="68"/>
        <v>-0.8318840579710145</v>
      </c>
      <c r="S416" s="244">
        <f t="shared" si="69"/>
        <v>-5.4663686242633625E-2</v>
      </c>
    </row>
    <row r="417" spans="1:19" ht="14.25" thickBot="1" x14ac:dyDescent="0.3">
      <c r="A417" s="206" t="s">
        <v>280</v>
      </c>
      <c r="B417" s="241">
        <v>0</v>
      </c>
      <c r="C417" s="242">
        <v>0</v>
      </c>
      <c r="D417" s="243" t="str">
        <f t="shared" si="60"/>
        <v/>
      </c>
      <c r="E417" s="210">
        <v>0</v>
      </c>
      <c r="F417" s="242">
        <v>0</v>
      </c>
      <c r="G417" s="243" t="str">
        <f t="shared" si="61"/>
        <v/>
      </c>
      <c r="H417" s="243" t="str">
        <f t="shared" si="62"/>
        <v/>
      </c>
      <c r="I417" s="243" t="str">
        <f t="shared" si="63"/>
        <v/>
      </c>
      <c r="J417" s="244" t="str">
        <f t="shared" si="64"/>
        <v/>
      </c>
      <c r="K417" s="245">
        <v>25</v>
      </c>
      <c r="L417" s="242">
        <v>20</v>
      </c>
      <c r="M417" s="243">
        <f t="shared" si="65"/>
        <v>0.8</v>
      </c>
      <c r="N417" s="210">
        <v>0</v>
      </c>
      <c r="O417" s="242">
        <v>0</v>
      </c>
      <c r="P417" s="243" t="str">
        <f t="shared" si="66"/>
        <v/>
      </c>
      <c r="Q417" s="243" t="str">
        <f t="shared" si="67"/>
        <v/>
      </c>
      <c r="R417" s="243" t="str">
        <f t="shared" si="68"/>
        <v/>
      </c>
      <c r="S417" s="244" t="str">
        <f t="shared" si="69"/>
        <v/>
      </c>
    </row>
    <row r="418" spans="1:19" ht="15.75" thickTop="1" x14ac:dyDescent="0.25">
      <c r="A418" s="233" t="s">
        <v>397</v>
      </c>
      <c r="B418" s="234">
        <v>38</v>
      </c>
      <c r="C418" s="235">
        <v>13</v>
      </c>
      <c r="D418" s="236">
        <f t="shared" si="60"/>
        <v>0.34210526315789475</v>
      </c>
      <c r="E418" s="237">
        <v>19</v>
      </c>
      <c r="F418" s="235">
        <v>13</v>
      </c>
      <c r="G418" s="236">
        <f t="shared" si="61"/>
        <v>0.68421052631578949</v>
      </c>
      <c r="H418" s="236">
        <f t="shared" si="62"/>
        <v>1</v>
      </c>
      <c r="I418" s="236">
        <f t="shared" si="63"/>
        <v>0</v>
      </c>
      <c r="J418" s="238">
        <f t="shared" si="64"/>
        <v>-0.34210526315789475</v>
      </c>
      <c r="K418" s="239">
        <v>399</v>
      </c>
      <c r="L418" s="235">
        <v>229</v>
      </c>
      <c r="M418" s="236">
        <f t="shared" si="65"/>
        <v>0.57393483709273185</v>
      </c>
      <c r="N418" s="237">
        <v>285</v>
      </c>
      <c r="O418" s="235">
        <v>158</v>
      </c>
      <c r="P418" s="236">
        <f t="shared" si="66"/>
        <v>0.55438596491228065</v>
      </c>
      <c r="Q418" s="236">
        <f t="shared" si="67"/>
        <v>0.39999999999999991</v>
      </c>
      <c r="R418" s="236">
        <f t="shared" si="68"/>
        <v>0.44936708860759489</v>
      </c>
      <c r="S418" s="238">
        <f t="shared" si="69"/>
        <v>1.9548872180451204E-2</v>
      </c>
    </row>
    <row r="419" spans="1:19" x14ac:dyDescent="0.25">
      <c r="A419" s="206" t="s">
        <v>280</v>
      </c>
      <c r="B419" s="241">
        <v>38</v>
      </c>
      <c r="C419" s="242">
        <v>13</v>
      </c>
      <c r="D419" s="243">
        <f t="shared" si="60"/>
        <v>0.34210526315789475</v>
      </c>
      <c r="E419" s="210">
        <v>19</v>
      </c>
      <c r="F419" s="242">
        <v>13</v>
      </c>
      <c r="G419" s="243">
        <f t="shared" si="61"/>
        <v>0.68421052631578949</v>
      </c>
      <c r="H419" s="243">
        <f t="shared" si="62"/>
        <v>1</v>
      </c>
      <c r="I419" s="243">
        <f t="shared" si="63"/>
        <v>0</v>
      </c>
      <c r="J419" s="244">
        <f t="shared" si="64"/>
        <v>-0.34210526315789475</v>
      </c>
      <c r="K419" s="245">
        <v>399</v>
      </c>
      <c r="L419" s="242">
        <v>229</v>
      </c>
      <c r="M419" s="243">
        <f t="shared" si="65"/>
        <v>0.57393483709273185</v>
      </c>
      <c r="N419" s="210">
        <v>209</v>
      </c>
      <c r="O419" s="242">
        <v>122</v>
      </c>
      <c r="P419" s="243">
        <f t="shared" si="66"/>
        <v>0.58373205741626799</v>
      </c>
      <c r="Q419" s="243">
        <f t="shared" si="67"/>
        <v>0.90909090909090917</v>
      </c>
      <c r="R419" s="243">
        <f t="shared" si="68"/>
        <v>0.87704918032786883</v>
      </c>
      <c r="S419" s="244">
        <f t="shared" si="69"/>
        <v>-9.7972203235361377E-3</v>
      </c>
    </row>
    <row r="420" spans="1:19" ht="14.25" thickBot="1" x14ac:dyDescent="0.3">
      <c r="A420" s="206" t="s">
        <v>281</v>
      </c>
      <c r="B420" s="241">
        <v>0</v>
      </c>
      <c r="C420" s="242">
        <v>0</v>
      </c>
      <c r="D420" s="243" t="str">
        <f t="shared" si="60"/>
        <v/>
      </c>
      <c r="E420" s="210">
        <v>0</v>
      </c>
      <c r="F420" s="242">
        <v>0</v>
      </c>
      <c r="G420" s="243" t="str">
        <f t="shared" si="61"/>
        <v/>
      </c>
      <c r="H420" s="243" t="str">
        <f t="shared" si="62"/>
        <v/>
      </c>
      <c r="I420" s="243" t="str">
        <f t="shared" si="63"/>
        <v/>
      </c>
      <c r="J420" s="244" t="str">
        <f t="shared" si="64"/>
        <v/>
      </c>
      <c r="K420" s="245">
        <v>0</v>
      </c>
      <c r="L420" s="242">
        <v>0</v>
      </c>
      <c r="M420" s="243" t="str">
        <f t="shared" si="65"/>
        <v/>
      </c>
      <c r="N420" s="210">
        <v>76</v>
      </c>
      <c r="O420" s="242">
        <v>36</v>
      </c>
      <c r="P420" s="243">
        <f t="shared" si="66"/>
        <v>0.47368421052631576</v>
      </c>
      <c r="Q420" s="243">
        <f t="shared" si="67"/>
        <v>-1</v>
      </c>
      <c r="R420" s="243">
        <f t="shared" si="68"/>
        <v>-1</v>
      </c>
      <c r="S420" s="244" t="str">
        <f t="shared" si="69"/>
        <v/>
      </c>
    </row>
    <row r="421" spans="1:19" ht="15.75" thickTop="1" x14ac:dyDescent="0.25">
      <c r="A421" s="233" t="s">
        <v>398</v>
      </c>
      <c r="B421" s="234">
        <v>27</v>
      </c>
      <c r="C421" s="235">
        <v>22</v>
      </c>
      <c r="D421" s="236">
        <f t="shared" si="60"/>
        <v>0.81481481481481477</v>
      </c>
      <c r="E421" s="237">
        <v>0</v>
      </c>
      <c r="F421" s="235">
        <v>0</v>
      </c>
      <c r="G421" s="236" t="str">
        <f t="shared" si="61"/>
        <v/>
      </c>
      <c r="H421" s="236" t="str">
        <f t="shared" si="62"/>
        <v/>
      </c>
      <c r="I421" s="236" t="str">
        <f t="shared" si="63"/>
        <v/>
      </c>
      <c r="J421" s="238" t="str">
        <f t="shared" si="64"/>
        <v/>
      </c>
      <c r="K421" s="239">
        <v>141</v>
      </c>
      <c r="L421" s="235">
        <v>73</v>
      </c>
      <c r="M421" s="236">
        <f t="shared" si="65"/>
        <v>0.51773049645390068</v>
      </c>
      <c r="N421" s="237">
        <v>183</v>
      </c>
      <c r="O421" s="235">
        <v>74</v>
      </c>
      <c r="P421" s="236">
        <f t="shared" si="66"/>
        <v>0.40437158469945356</v>
      </c>
      <c r="Q421" s="236">
        <f t="shared" si="67"/>
        <v>-0.22950819672131151</v>
      </c>
      <c r="R421" s="236">
        <f t="shared" si="68"/>
        <v>-1.3513513513513487E-2</v>
      </c>
      <c r="S421" s="238">
        <f t="shared" si="69"/>
        <v>0.11335891175444712</v>
      </c>
    </row>
    <row r="422" spans="1:19" x14ac:dyDescent="0.25">
      <c r="A422" s="206" t="s">
        <v>280</v>
      </c>
      <c r="B422" s="241">
        <v>27</v>
      </c>
      <c r="C422" s="242">
        <v>22</v>
      </c>
      <c r="D422" s="243">
        <f t="shared" si="60"/>
        <v>0.81481481481481477</v>
      </c>
      <c r="E422" s="210">
        <v>0</v>
      </c>
      <c r="F422" s="242">
        <v>0</v>
      </c>
      <c r="G422" s="243" t="str">
        <f t="shared" si="61"/>
        <v/>
      </c>
      <c r="H422" s="243" t="str">
        <f t="shared" si="62"/>
        <v/>
      </c>
      <c r="I422" s="243" t="str">
        <f t="shared" si="63"/>
        <v/>
      </c>
      <c r="J422" s="244" t="str">
        <f t="shared" si="64"/>
        <v/>
      </c>
      <c r="K422" s="245">
        <v>141</v>
      </c>
      <c r="L422" s="242">
        <v>73</v>
      </c>
      <c r="M422" s="243">
        <f t="shared" si="65"/>
        <v>0.51773049645390068</v>
      </c>
      <c r="N422" s="210">
        <v>69</v>
      </c>
      <c r="O422" s="242">
        <v>43</v>
      </c>
      <c r="P422" s="243">
        <f t="shared" si="66"/>
        <v>0.62318840579710144</v>
      </c>
      <c r="Q422" s="243">
        <f t="shared" si="67"/>
        <v>1.0434782608695654</v>
      </c>
      <c r="R422" s="243">
        <f t="shared" si="68"/>
        <v>0.69767441860465107</v>
      </c>
      <c r="S422" s="244">
        <f t="shared" si="69"/>
        <v>-0.10545790934320076</v>
      </c>
    </row>
    <row r="423" spans="1:19" ht="14.25" thickBot="1" x14ac:dyDescent="0.3">
      <c r="A423" s="206" t="s">
        <v>281</v>
      </c>
      <c r="B423" s="241">
        <v>0</v>
      </c>
      <c r="C423" s="242">
        <v>0</v>
      </c>
      <c r="D423" s="243" t="str">
        <f t="shared" si="60"/>
        <v/>
      </c>
      <c r="E423" s="210">
        <v>0</v>
      </c>
      <c r="F423" s="242">
        <v>0</v>
      </c>
      <c r="G423" s="243" t="str">
        <f t="shared" si="61"/>
        <v/>
      </c>
      <c r="H423" s="243" t="str">
        <f t="shared" si="62"/>
        <v/>
      </c>
      <c r="I423" s="243" t="str">
        <f t="shared" si="63"/>
        <v/>
      </c>
      <c r="J423" s="244" t="str">
        <f t="shared" si="64"/>
        <v/>
      </c>
      <c r="K423" s="245">
        <v>0</v>
      </c>
      <c r="L423" s="242">
        <v>0</v>
      </c>
      <c r="M423" s="243" t="str">
        <f t="shared" si="65"/>
        <v/>
      </c>
      <c r="N423" s="210">
        <v>114</v>
      </c>
      <c r="O423" s="242">
        <v>31</v>
      </c>
      <c r="P423" s="243">
        <f t="shared" si="66"/>
        <v>0.27192982456140352</v>
      </c>
      <c r="Q423" s="243">
        <f t="shared" si="67"/>
        <v>-1</v>
      </c>
      <c r="R423" s="243">
        <f t="shared" si="68"/>
        <v>-1</v>
      </c>
      <c r="S423" s="244" t="str">
        <f t="shared" si="69"/>
        <v/>
      </c>
    </row>
    <row r="424" spans="1:19" ht="15.75" thickTop="1" x14ac:dyDescent="0.25">
      <c r="A424" s="233" t="s">
        <v>399</v>
      </c>
      <c r="B424" s="234">
        <v>25</v>
      </c>
      <c r="C424" s="235">
        <v>25</v>
      </c>
      <c r="D424" s="236">
        <f t="shared" si="60"/>
        <v>1</v>
      </c>
      <c r="E424" s="237">
        <v>96</v>
      </c>
      <c r="F424" s="235">
        <v>39</v>
      </c>
      <c r="G424" s="236">
        <f t="shared" si="61"/>
        <v>0.40625</v>
      </c>
      <c r="H424" s="236">
        <f t="shared" si="62"/>
        <v>-0.73958333333333326</v>
      </c>
      <c r="I424" s="236">
        <f t="shared" si="63"/>
        <v>-0.35897435897435892</v>
      </c>
      <c r="J424" s="238">
        <f t="shared" si="64"/>
        <v>0.59375</v>
      </c>
      <c r="K424" s="239">
        <v>753</v>
      </c>
      <c r="L424" s="235">
        <v>271</v>
      </c>
      <c r="M424" s="236">
        <f t="shared" si="65"/>
        <v>0.35989375830013282</v>
      </c>
      <c r="N424" s="237">
        <v>586</v>
      </c>
      <c r="O424" s="235">
        <v>342</v>
      </c>
      <c r="P424" s="236">
        <f t="shared" si="66"/>
        <v>0.58361774744027306</v>
      </c>
      <c r="Q424" s="236">
        <f t="shared" si="67"/>
        <v>0.28498293515358353</v>
      </c>
      <c r="R424" s="236">
        <f t="shared" si="68"/>
        <v>-0.20760233918128657</v>
      </c>
      <c r="S424" s="238">
        <f t="shared" si="69"/>
        <v>-0.22372398914014024</v>
      </c>
    </row>
    <row r="425" spans="1:19" x14ac:dyDescent="0.25">
      <c r="A425" s="206" t="s">
        <v>280</v>
      </c>
      <c r="B425" s="241">
        <v>25</v>
      </c>
      <c r="C425" s="242">
        <v>25</v>
      </c>
      <c r="D425" s="243">
        <f t="shared" si="60"/>
        <v>1</v>
      </c>
      <c r="E425" s="210">
        <v>96</v>
      </c>
      <c r="F425" s="242">
        <v>39</v>
      </c>
      <c r="G425" s="243">
        <f t="shared" si="61"/>
        <v>0.40625</v>
      </c>
      <c r="H425" s="243">
        <f t="shared" si="62"/>
        <v>-0.73958333333333326</v>
      </c>
      <c r="I425" s="243">
        <f t="shared" si="63"/>
        <v>-0.35897435897435892</v>
      </c>
      <c r="J425" s="244">
        <f t="shared" si="64"/>
        <v>0.59375</v>
      </c>
      <c r="K425" s="245">
        <v>715</v>
      </c>
      <c r="L425" s="242">
        <v>266</v>
      </c>
      <c r="M425" s="243">
        <f t="shared" si="65"/>
        <v>0.37202797202797205</v>
      </c>
      <c r="N425" s="210">
        <v>586</v>
      </c>
      <c r="O425" s="242">
        <v>342</v>
      </c>
      <c r="P425" s="243">
        <f t="shared" si="66"/>
        <v>0.58361774744027306</v>
      </c>
      <c r="Q425" s="243">
        <f t="shared" si="67"/>
        <v>0.22013651877133111</v>
      </c>
      <c r="R425" s="243">
        <f t="shared" si="68"/>
        <v>-0.22222222222222221</v>
      </c>
      <c r="S425" s="244">
        <f t="shared" si="69"/>
        <v>-0.21158977541230101</v>
      </c>
    </row>
    <row r="426" spans="1:19" ht="14.25" thickBot="1" x14ac:dyDescent="0.3">
      <c r="A426" s="206" t="s">
        <v>281</v>
      </c>
      <c r="B426" s="241">
        <v>0</v>
      </c>
      <c r="C426" s="242">
        <v>0</v>
      </c>
      <c r="D426" s="243" t="str">
        <f t="shared" si="60"/>
        <v/>
      </c>
      <c r="E426" s="210">
        <v>0</v>
      </c>
      <c r="F426" s="242">
        <v>0</v>
      </c>
      <c r="G426" s="243" t="str">
        <f t="shared" si="61"/>
        <v/>
      </c>
      <c r="H426" s="243" t="str">
        <f t="shared" si="62"/>
        <v/>
      </c>
      <c r="I426" s="243" t="str">
        <f t="shared" si="63"/>
        <v/>
      </c>
      <c r="J426" s="244" t="str">
        <f t="shared" si="64"/>
        <v/>
      </c>
      <c r="K426" s="245">
        <v>38</v>
      </c>
      <c r="L426" s="242">
        <v>5</v>
      </c>
      <c r="M426" s="243">
        <f t="shared" si="65"/>
        <v>0.13157894736842105</v>
      </c>
      <c r="N426" s="210">
        <v>0</v>
      </c>
      <c r="O426" s="242">
        <v>0</v>
      </c>
      <c r="P426" s="243" t="str">
        <f t="shared" si="66"/>
        <v/>
      </c>
      <c r="Q426" s="243" t="str">
        <f t="shared" si="67"/>
        <v/>
      </c>
      <c r="R426" s="243" t="str">
        <f t="shared" si="68"/>
        <v/>
      </c>
      <c r="S426" s="244" t="str">
        <f t="shared" si="69"/>
        <v/>
      </c>
    </row>
    <row r="427" spans="1:19" ht="15.75" thickTop="1" x14ac:dyDescent="0.25">
      <c r="A427" s="233" t="s">
        <v>400</v>
      </c>
      <c r="B427" s="234">
        <v>20</v>
      </c>
      <c r="C427" s="235">
        <v>5</v>
      </c>
      <c r="D427" s="236">
        <f t="shared" si="60"/>
        <v>0.25</v>
      </c>
      <c r="E427" s="237">
        <v>0</v>
      </c>
      <c r="F427" s="235">
        <v>0</v>
      </c>
      <c r="G427" s="236" t="str">
        <f t="shared" si="61"/>
        <v/>
      </c>
      <c r="H427" s="236" t="str">
        <f t="shared" si="62"/>
        <v/>
      </c>
      <c r="I427" s="236" t="str">
        <f t="shared" si="63"/>
        <v/>
      </c>
      <c r="J427" s="238" t="str">
        <f t="shared" si="64"/>
        <v/>
      </c>
      <c r="K427" s="239">
        <v>97</v>
      </c>
      <c r="L427" s="235">
        <v>10</v>
      </c>
      <c r="M427" s="236">
        <f t="shared" si="65"/>
        <v>0.10309278350515463</v>
      </c>
      <c r="N427" s="237">
        <v>0</v>
      </c>
      <c r="O427" s="235">
        <v>0</v>
      </c>
      <c r="P427" s="236" t="str">
        <f t="shared" si="66"/>
        <v/>
      </c>
      <c r="Q427" s="236" t="str">
        <f t="shared" si="67"/>
        <v/>
      </c>
      <c r="R427" s="236" t="str">
        <f t="shared" si="68"/>
        <v/>
      </c>
      <c r="S427" s="238" t="str">
        <f t="shared" si="69"/>
        <v/>
      </c>
    </row>
    <row r="428" spans="1:19" ht="14.25" thickBot="1" x14ac:dyDescent="0.3">
      <c r="A428" s="206" t="s">
        <v>280</v>
      </c>
      <c r="B428" s="241">
        <v>20</v>
      </c>
      <c r="C428" s="242">
        <v>5</v>
      </c>
      <c r="D428" s="243">
        <f t="shared" si="60"/>
        <v>0.25</v>
      </c>
      <c r="E428" s="210">
        <v>0</v>
      </c>
      <c r="F428" s="242">
        <v>0</v>
      </c>
      <c r="G428" s="243" t="str">
        <f t="shared" si="61"/>
        <v/>
      </c>
      <c r="H428" s="243" t="str">
        <f t="shared" si="62"/>
        <v/>
      </c>
      <c r="I428" s="243" t="str">
        <f t="shared" si="63"/>
        <v/>
      </c>
      <c r="J428" s="244" t="str">
        <f t="shared" si="64"/>
        <v/>
      </c>
      <c r="K428" s="245">
        <v>97</v>
      </c>
      <c r="L428" s="242">
        <v>10</v>
      </c>
      <c r="M428" s="243">
        <f t="shared" si="65"/>
        <v>0.10309278350515463</v>
      </c>
      <c r="N428" s="210">
        <v>0</v>
      </c>
      <c r="O428" s="242">
        <v>0</v>
      </c>
      <c r="P428" s="243" t="str">
        <f t="shared" si="66"/>
        <v/>
      </c>
      <c r="Q428" s="243" t="str">
        <f t="shared" si="67"/>
        <v/>
      </c>
      <c r="R428" s="243" t="str">
        <f t="shared" si="68"/>
        <v/>
      </c>
      <c r="S428" s="244" t="str">
        <f t="shared" si="69"/>
        <v/>
      </c>
    </row>
    <row r="429" spans="1:19" ht="15.75" thickTop="1" x14ac:dyDescent="0.25">
      <c r="A429" s="233" t="s">
        <v>403</v>
      </c>
      <c r="B429" s="234">
        <v>19</v>
      </c>
      <c r="C429" s="235">
        <v>12</v>
      </c>
      <c r="D429" s="236">
        <f t="shared" si="60"/>
        <v>0.63157894736842102</v>
      </c>
      <c r="E429" s="237">
        <v>0</v>
      </c>
      <c r="F429" s="235">
        <v>0</v>
      </c>
      <c r="G429" s="236" t="str">
        <f t="shared" si="61"/>
        <v/>
      </c>
      <c r="H429" s="236" t="str">
        <f t="shared" si="62"/>
        <v/>
      </c>
      <c r="I429" s="236" t="str">
        <f t="shared" si="63"/>
        <v/>
      </c>
      <c r="J429" s="238" t="str">
        <f t="shared" si="64"/>
        <v/>
      </c>
      <c r="K429" s="239">
        <v>86</v>
      </c>
      <c r="L429" s="235">
        <v>53</v>
      </c>
      <c r="M429" s="236">
        <f t="shared" si="65"/>
        <v>0.61627906976744184</v>
      </c>
      <c r="N429" s="237">
        <v>190</v>
      </c>
      <c r="O429" s="235">
        <v>78</v>
      </c>
      <c r="P429" s="236">
        <f t="shared" si="66"/>
        <v>0.41052631578947368</v>
      </c>
      <c r="Q429" s="236">
        <f t="shared" si="67"/>
        <v>-0.5473684210526315</v>
      </c>
      <c r="R429" s="236">
        <f t="shared" si="68"/>
        <v>-0.32051282051282048</v>
      </c>
      <c r="S429" s="238">
        <f t="shared" si="69"/>
        <v>0.20575275397796816</v>
      </c>
    </row>
    <row r="430" spans="1:19" x14ac:dyDescent="0.25">
      <c r="A430" s="206" t="s">
        <v>280</v>
      </c>
      <c r="B430" s="241">
        <v>19</v>
      </c>
      <c r="C430" s="242">
        <v>12</v>
      </c>
      <c r="D430" s="243">
        <f t="shared" si="60"/>
        <v>0.63157894736842102</v>
      </c>
      <c r="E430" s="210">
        <v>0</v>
      </c>
      <c r="F430" s="242">
        <v>0</v>
      </c>
      <c r="G430" s="243" t="str">
        <f t="shared" si="61"/>
        <v/>
      </c>
      <c r="H430" s="243" t="str">
        <f t="shared" si="62"/>
        <v/>
      </c>
      <c r="I430" s="243" t="str">
        <f t="shared" si="63"/>
        <v/>
      </c>
      <c r="J430" s="244" t="str">
        <f t="shared" si="64"/>
        <v/>
      </c>
      <c r="K430" s="245">
        <v>86</v>
      </c>
      <c r="L430" s="242">
        <v>53</v>
      </c>
      <c r="M430" s="243">
        <f t="shared" si="65"/>
        <v>0.61627906976744184</v>
      </c>
      <c r="N430" s="210">
        <v>171</v>
      </c>
      <c r="O430" s="242">
        <v>73</v>
      </c>
      <c r="P430" s="243">
        <f t="shared" si="66"/>
        <v>0.42690058479532161</v>
      </c>
      <c r="Q430" s="243">
        <f t="shared" si="67"/>
        <v>-0.49707602339181289</v>
      </c>
      <c r="R430" s="243">
        <f t="shared" si="68"/>
        <v>-0.27397260273972601</v>
      </c>
      <c r="S430" s="244">
        <f t="shared" si="69"/>
        <v>0.18937848497212023</v>
      </c>
    </row>
    <row r="431" spans="1:19" ht="14.25" thickBot="1" x14ac:dyDescent="0.3">
      <c r="A431" s="206" t="s">
        <v>281</v>
      </c>
      <c r="B431" s="241">
        <v>0</v>
      </c>
      <c r="C431" s="242">
        <v>0</v>
      </c>
      <c r="D431" s="243" t="str">
        <f t="shared" si="60"/>
        <v/>
      </c>
      <c r="E431" s="210">
        <v>0</v>
      </c>
      <c r="F431" s="242">
        <v>0</v>
      </c>
      <c r="G431" s="243" t="str">
        <f t="shared" si="61"/>
        <v/>
      </c>
      <c r="H431" s="243" t="str">
        <f t="shared" si="62"/>
        <v/>
      </c>
      <c r="I431" s="243" t="str">
        <f t="shared" si="63"/>
        <v/>
      </c>
      <c r="J431" s="244" t="str">
        <f t="shared" si="64"/>
        <v/>
      </c>
      <c r="K431" s="245">
        <v>0</v>
      </c>
      <c r="L431" s="242">
        <v>0</v>
      </c>
      <c r="M431" s="243" t="str">
        <f t="shared" si="65"/>
        <v/>
      </c>
      <c r="N431" s="210">
        <v>19</v>
      </c>
      <c r="O431" s="242">
        <v>5</v>
      </c>
      <c r="P431" s="243">
        <f t="shared" si="66"/>
        <v>0.26315789473684209</v>
      </c>
      <c r="Q431" s="243">
        <f t="shared" si="67"/>
        <v>-1</v>
      </c>
      <c r="R431" s="243">
        <f t="shared" si="68"/>
        <v>-1</v>
      </c>
      <c r="S431" s="244" t="str">
        <f t="shared" si="69"/>
        <v/>
      </c>
    </row>
    <row r="432" spans="1:19" ht="15.75" thickTop="1" x14ac:dyDescent="0.25">
      <c r="A432" s="233" t="s">
        <v>405</v>
      </c>
      <c r="B432" s="234">
        <v>19</v>
      </c>
      <c r="C432" s="235">
        <v>0</v>
      </c>
      <c r="D432" s="236">
        <f t="shared" si="60"/>
        <v>0</v>
      </c>
      <c r="E432" s="237">
        <v>0</v>
      </c>
      <c r="F432" s="235">
        <v>0</v>
      </c>
      <c r="G432" s="236" t="str">
        <f t="shared" si="61"/>
        <v/>
      </c>
      <c r="H432" s="236" t="str">
        <f t="shared" si="62"/>
        <v/>
      </c>
      <c r="I432" s="236" t="str">
        <f t="shared" si="63"/>
        <v/>
      </c>
      <c r="J432" s="238" t="str">
        <f t="shared" si="64"/>
        <v/>
      </c>
      <c r="K432" s="239">
        <v>19</v>
      </c>
      <c r="L432" s="235">
        <v>0</v>
      </c>
      <c r="M432" s="236">
        <f t="shared" si="65"/>
        <v>0</v>
      </c>
      <c r="N432" s="237">
        <v>19</v>
      </c>
      <c r="O432" s="235">
        <v>5</v>
      </c>
      <c r="P432" s="236">
        <f t="shared" si="66"/>
        <v>0.26315789473684209</v>
      </c>
      <c r="Q432" s="236">
        <f t="shared" si="67"/>
        <v>0</v>
      </c>
      <c r="R432" s="236">
        <f t="shared" si="68"/>
        <v>-1</v>
      </c>
      <c r="S432" s="238">
        <f t="shared" si="69"/>
        <v>-0.26315789473684209</v>
      </c>
    </row>
    <row r="433" spans="1:19" x14ac:dyDescent="0.25">
      <c r="A433" s="206" t="s">
        <v>280</v>
      </c>
      <c r="B433" s="241">
        <v>19</v>
      </c>
      <c r="C433" s="242">
        <v>0</v>
      </c>
      <c r="D433" s="243">
        <f t="shared" si="60"/>
        <v>0</v>
      </c>
      <c r="E433" s="210">
        <v>0</v>
      </c>
      <c r="F433" s="242">
        <v>0</v>
      </c>
      <c r="G433" s="243" t="str">
        <f t="shared" si="61"/>
        <v/>
      </c>
      <c r="H433" s="243" t="str">
        <f t="shared" si="62"/>
        <v/>
      </c>
      <c r="I433" s="243" t="str">
        <f t="shared" si="63"/>
        <v/>
      </c>
      <c r="J433" s="244" t="str">
        <f t="shared" si="64"/>
        <v/>
      </c>
      <c r="K433" s="245">
        <v>19</v>
      </c>
      <c r="L433" s="242">
        <v>0</v>
      </c>
      <c r="M433" s="243">
        <f t="shared" si="65"/>
        <v>0</v>
      </c>
      <c r="N433" s="210">
        <v>0</v>
      </c>
      <c r="O433" s="242">
        <v>0</v>
      </c>
      <c r="P433" s="243" t="str">
        <f t="shared" si="66"/>
        <v/>
      </c>
      <c r="Q433" s="243" t="str">
        <f t="shared" si="67"/>
        <v/>
      </c>
      <c r="R433" s="243" t="str">
        <f t="shared" si="68"/>
        <v/>
      </c>
      <c r="S433" s="244" t="str">
        <f t="shared" si="69"/>
        <v/>
      </c>
    </row>
    <row r="434" spans="1:19" ht="14.25" thickBot="1" x14ac:dyDescent="0.3">
      <c r="A434" s="206" t="s">
        <v>281</v>
      </c>
      <c r="B434" s="241">
        <v>0</v>
      </c>
      <c r="C434" s="242">
        <v>0</v>
      </c>
      <c r="D434" s="243" t="str">
        <f t="shared" si="60"/>
        <v/>
      </c>
      <c r="E434" s="210">
        <v>0</v>
      </c>
      <c r="F434" s="242">
        <v>0</v>
      </c>
      <c r="G434" s="243" t="str">
        <f t="shared" si="61"/>
        <v/>
      </c>
      <c r="H434" s="243" t="str">
        <f t="shared" si="62"/>
        <v/>
      </c>
      <c r="I434" s="243" t="str">
        <f t="shared" si="63"/>
        <v/>
      </c>
      <c r="J434" s="244" t="str">
        <f t="shared" si="64"/>
        <v/>
      </c>
      <c r="K434" s="245">
        <v>0</v>
      </c>
      <c r="L434" s="242">
        <v>0</v>
      </c>
      <c r="M434" s="243" t="str">
        <f t="shared" si="65"/>
        <v/>
      </c>
      <c r="N434" s="210">
        <v>19</v>
      </c>
      <c r="O434" s="242">
        <v>5</v>
      </c>
      <c r="P434" s="243">
        <f t="shared" si="66"/>
        <v>0.26315789473684209</v>
      </c>
      <c r="Q434" s="243">
        <f t="shared" si="67"/>
        <v>-1</v>
      </c>
      <c r="R434" s="243">
        <f t="shared" si="68"/>
        <v>-1</v>
      </c>
      <c r="S434" s="244" t="str">
        <f t="shared" si="69"/>
        <v/>
      </c>
    </row>
    <row r="435" spans="1:19" ht="15.75" thickTop="1" x14ac:dyDescent="0.25">
      <c r="A435" s="233" t="s">
        <v>406</v>
      </c>
      <c r="B435" s="234">
        <v>19</v>
      </c>
      <c r="C435" s="235">
        <v>4</v>
      </c>
      <c r="D435" s="236">
        <f t="shared" si="60"/>
        <v>0.21052631578947367</v>
      </c>
      <c r="E435" s="237">
        <v>57</v>
      </c>
      <c r="F435" s="235">
        <v>20</v>
      </c>
      <c r="G435" s="236">
        <f t="shared" si="61"/>
        <v>0.35087719298245612</v>
      </c>
      <c r="H435" s="236">
        <f t="shared" si="62"/>
        <v>-0.66666666666666674</v>
      </c>
      <c r="I435" s="236">
        <f t="shared" si="63"/>
        <v>-0.8</v>
      </c>
      <c r="J435" s="238">
        <f t="shared" si="64"/>
        <v>-0.14035087719298245</v>
      </c>
      <c r="K435" s="239">
        <v>95</v>
      </c>
      <c r="L435" s="235">
        <v>12</v>
      </c>
      <c r="M435" s="236">
        <f t="shared" si="65"/>
        <v>0.12631578947368421</v>
      </c>
      <c r="N435" s="237">
        <v>231</v>
      </c>
      <c r="O435" s="235">
        <v>47</v>
      </c>
      <c r="P435" s="236">
        <f t="shared" si="66"/>
        <v>0.20346320346320346</v>
      </c>
      <c r="Q435" s="236">
        <f t="shared" si="67"/>
        <v>-0.58874458874458879</v>
      </c>
      <c r="R435" s="236">
        <f t="shared" si="68"/>
        <v>-0.74468085106382986</v>
      </c>
      <c r="S435" s="238">
        <f t="shared" si="69"/>
        <v>-7.7147413989519242E-2</v>
      </c>
    </row>
    <row r="436" spans="1:19" x14ac:dyDescent="0.25">
      <c r="A436" s="206" t="s">
        <v>280</v>
      </c>
      <c r="B436" s="241">
        <v>19</v>
      </c>
      <c r="C436" s="242">
        <v>4</v>
      </c>
      <c r="D436" s="243">
        <f t="shared" si="60"/>
        <v>0.21052631578947367</v>
      </c>
      <c r="E436" s="210">
        <v>0</v>
      </c>
      <c r="F436" s="242">
        <v>0</v>
      </c>
      <c r="G436" s="243" t="str">
        <f t="shared" si="61"/>
        <v/>
      </c>
      <c r="H436" s="243" t="str">
        <f t="shared" si="62"/>
        <v/>
      </c>
      <c r="I436" s="243" t="str">
        <f t="shared" si="63"/>
        <v/>
      </c>
      <c r="J436" s="244" t="str">
        <f t="shared" si="64"/>
        <v/>
      </c>
      <c r="K436" s="245">
        <v>57</v>
      </c>
      <c r="L436" s="242">
        <v>6</v>
      </c>
      <c r="M436" s="243">
        <f t="shared" si="65"/>
        <v>0.10526315789473684</v>
      </c>
      <c r="N436" s="210">
        <v>98</v>
      </c>
      <c r="O436" s="242">
        <v>27</v>
      </c>
      <c r="P436" s="243">
        <f t="shared" si="66"/>
        <v>0.27551020408163263</v>
      </c>
      <c r="Q436" s="243">
        <f t="shared" si="67"/>
        <v>-0.41836734693877553</v>
      </c>
      <c r="R436" s="243">
        <f t="shared" si="68"/>
        <v>-0.77777777777777779</v>
      </c>
      <c r="S436" s="244">
        <f t="shared" si="69"/>
        <v>-0.17024704618689579</v>
      </c>
    </row>
    <row r="437" spans="1:19" ht="14.25" thickBot="1" x14ac:dyDescent="0.3">
      <c r="A437" s="206" t="s">
        <v>281</v>
      </c>
      <c r="B437" s="241">
        <v>0</v>
      </c>
      <c r="C437" s="242">
        <v>0</v>
      </c>
      <c r="D437" s="243" t="str">
        <f t="shared" si="60"/>
        <v/>
      </c>
      <c r="E437" s="210">
        <v>57</v>
      </c>
      <c r="F437" s="242">
        <v>20</v>
      </c>
      <c r="G437" s="243">
        <f t="shared" si="61"/>
        <v>0.35087719298245612</v>
      </c>
      <c r="H437" s="243">
        <f t="shared" si="62"/>
        <v>-1</v>
      </c>
      <c r="I437" s="243">
        <f t="shared" si="63"/>
        <v>-1</v>
      </c>
      <c r="J437" s="244" t="str">
        <f t="shared" si="64"/>
        <v/>
      </c>
      <c r="K437" s="245">
        <v>38</v>
      </c>
      <c r="L437" s="242">
        <v>6</v>
      </c>
      <c r="M437" s="243">
        <f t="shared" si="65"/>
        <v>0.15789473684210525</v>
      </c>
      <c r="N437" s="210">
        <v>133</v>
      </c>
      <c r="O437" s="242">
        <v>20</v>
      </c>
      <c r="P437" s="243">
        <f t="shared" si="66"/>
        <v>0.15037593984962405</v>
      </c>
      <c r="Q437" s="243">
        <f t="shared" si="67"/>
        <v>-0.7142857142857143</v>
      </c>
      <c r="R437" s="243">
        <f t="shared" si="68"/>
        <v>-0.7</v>
      </c>
      <c r="S437" s="244">
        <f t="shared" si="69"/>
        <v>7.5187969924812026E-3</v>
      </c>
    </row>
    <row r="438" spans="1:19" ht="15.75" thickTop="1" x14ac:dyDescent="0.25">
      <c r="A438" s="233" t="s">
        <v>407</v>
      </c>
      <c r="B438" s="234">
        <v>19</v>
      </c>
      <c r="C438" s="235">
        <v>0</v>
      </c>
      <c r="D438" s="236">
        <f t="shared" si="60"/>
        <v>0</v>
      </c>
      <c r="E438" s="237">
        <v>19</v>
      </c>
      <c r="F438" s="235">
        <v>11</v>
      </c>
      <c r="G438" s="236">
        <f t="shared" si="61"/>
        <v>0.57894736842105265</v>
      </c>
      <c r="H438" s="236">
        <f t="shared" si="62"/>
        <v>0</v>
      </c>
      <c r="I438" s="236">
        <f t="shared" si="63"/>
        <v>-1</v>
      </c>
      <c r="J438" s="238">
        <f t="shared" si="64"/>
        <v>-0.57894736842105265</v>
      </c>
      <c r="K438" s="239">
        <v>57</v>
      </c>
      <c r="L438" s="235">
        <v>1</v>
      </c>
      <c r="M438" s="236">
        <f t="shared" si="65"/>
        <v>1.7543859649122806E-2</v>
      </c>
      <c r="N438" s="237">
        <v>57</v>
      </c>
      <c r="O438" s="235">
        <v>37</v>
      </c>
      <c r="P438" s="236">
        <f t="shared" si="66"/>
        <v>0.64912280701754388</v>
      </c>
      <c r="Q438" s="236">
        <f t="shared" si="67"/>
        <v>0</v>
      </c>
      <c r="R438" s="236">
        <f t="shared" si="68"/>
        <v>-0.97297297297297303</v>
      </c>
      <c r="S438" s="238">
        <f t="shared" si="69"/>
        <v>-0.63157894736842102</v>
      </c>
    </row>
    <row r="439" spans="1:19" ht="14.25" thickBot="1" x14ac:dyDescent="0.3">
      <c r="A439" s="206" t="s">
        <v>280</v>
      </c>
      <c r="B439" s="241">
        <v>19</v>
      </c>
      <c r="C439" s="242">
        <v>0</v>
      </c>
      <c r="D439" s="243">
        <f t="shared" si="60"/>
        <v>0</v>
      </c>
      <c r="E439" s="210">
        <v>19</v>
      </c>
      <c r="F439" s="242">
        <v>11</v>
      </c>
      <c r="G439" s="243">
        <f t="shared" si="61"/>
        <v>0.57894736842105265</v>
      </c>
      <c r="H439" s="243">
        <f t="shared" si="62"/>
        <v>0</v>
      </c>
      <c r="I439" s="243">
        <f t="shared" si="63"/>
        <v>-1</v>
      </c>
      <c r="J439" s="244">
        <f t="shared" si="64"/>
        <v>-0.57894736842105265</v>
      </c>
      <c r="K439" s="245">
        <v>57</v>
      </c>
      <c r="L439" s="242">
        <v>1</v>
      </c>
      <c r="M439" s="243">
        <f t="shared" si="65"/>
        <v>1.7543859649122806E-2</v>
      </c>
      <c r="N439" s="210">
        <v>57</v>
      </c>
      <c r="O439" s="242">
        <v>37</v>
      </c>
      <c r="P439" s="243">
        <f t="shared" si="66"/>
        <v>0.64912280701754388</v>
      </c>
      <c r="Q439" s="243">
        <f t="shared" si="67"/>
        <v>0</v>
      </c>
      <c r="R439" s="243">
        <f t="shared" si="68"/>
        <v>-0.97297297297297303</v>
      </c>
      <c r="S439" s="244">
        <f t="shared" si="69"/>
        <v>-0.63157894736842102</v>
      </c>
    </row>
    <row r="440" spans="1:19" ht="15.75" thickTop="1" x14ac:dyDescent="0.25">
      <c r="A440" s="233" t="s">
        <v>401</v>
      </c>
      <c r="B440" s="234">
        <v>19</v>
      </c>
      <c r="C440" s="235">
        <v>13</v>
      </c>
      <c r="D440" s="236">
        <f t="shared" si="60"/>
        <v>0.68421052631578949</v>
      </c>
      <c r="E440" s="237">
        <v>100</v>
      </c>
      <c r="F440" s="235">
        <v>51</v>
      </c>
      <c r="G440" s="236">
        <f t="shared" si="61"/>
        <v>0.51</v>
      </c>
      <c r="H440" s="236">
        <f t="shared" si="62"/>
        <v>-0.81</v>
      </c>
      <c r="I440" s="236">
        <f t="shared" si="63"/>
        <v>-0.74509803921568629</v>
      </c>
      <c r="J440" s="238">
        <f t="shared" si="64"/>
        <v>0.17421052631578948</v>
      </c>
      <c r="K440" s="239">
        <v>338</v>
      </c>
      <c r="L440" s="235">
        <v>241</v>
      </c>
      <c r="M440" s="236">
        <f t="shared" si="65"/>
        <v>0.71301775147928992</v>
      </c>
      <c r="N440" s="237">
        <v>483</v>
      </c>
      <c r="O440" s="235">
        <v>334</v>
      </c>
      <c r="P440" s="236">
        <f t="shared" si="66"/>
        <v>0.69151138716356109</v>
      </c>
      <c r="Q440" s="236">
        <f t="shared" si="67"/>
        <v>-0.30020703933747417</v>
      </c>
      <c r="R440" s="236">
        <f t="shared" si="68"/>
        <v>-0.27844311377245512</v>
      </c>
      <c r="S440" s="238">
        <f t="shared" si="69"/>
        <v>2.1506364315728832E-2</v>
      </c>
    </row>
    <row r="441" spans="1:19" x14ac:dyDescent="0.25">
      <c r="A441" s="206" t="s">
        <v>280</v>
      </c>
      <c r="B441" s="241">
        <v>19</v>
      </c>
      <c r="C441" s="242">
        <v>13</v>
      </c>
      <c r="D441" s="243">
        <f t="shared" si="60"/>
        <v>0.68421052631578949</v>
      </c>
      <c r="E441" s="210">
        <v>100</v>
      </c>
      <c r="F441" s="242">
        <v>51</v>
      </c>
      <c r="G441" s="243">
        <f t="shared" si="61"/>
        <v>0.51</v>
      </c>
      <c r="H441" s="243">
        <f t="shared" si="62"/>
        <v>-0.81</v>
      </c>
      <c r="I441" s="243">
        <f t="shared" si="63"/>
        <v>-0.74509803921568629</v>
      </c>
      <c r="J441" s="244">
        <f t="shared" si="64"/>
        <v>0.17421052631578948</v>
      </c>
      <c r="K441" s="245">
        <v>338</v>
      </c>
      <c r="L441" s="242">
        <v>241</v>
      </c>
      <c r="M441" s="243">
        <f t="shared" si="65"/>
        <v>0.71301775147928992</v>
      </c>
      <c r="N441" s="210">
        <v>464</v>
      </c>
      <c r="O441" s="242">
        <v>320</v>
      </c>
      <c r="P441" s="243">
        <f t="shared" si="66"/>
        <v>0.68965517241379315</v>
      </c>
      <c r="Q441" s="243">
        <f t="shared" si="67"/>
        <v>-0.27155172413793105</v>
      </c>
      <c r="R441" s="243">
        <f t="shared" si="68"/>
        <v>-0.24687499999999996</v>
      </c>
      <c r="S441" s="244">
        <f t="shared" si="69"/>
        <v>2.3362579065496769E-2</v>
      </c>
    </row>
    <row r="442" spans="1:19" ht="14.25" thickBot="1" x14ac:dyDescent="0.3">
      <c r="A442" s="206" t="s">
        <v>281</v>
      </c>
      <c r="B442" s="241">
        <v>0</v>
      </c>
      <c r="C442" s="242">
        <v>0</v>
      </c>
      <c r="D442" s="243" t="str">
        <f t="shared" si="60"/>
        <v/>
      </c>
      <c r="E442" s="210">
        <v>0</v>
      </c>
      <c r="F442" s="242">
        <v>0</v>
      </c>
      <c r="G442" s="243" t="str">
        <f t="shared" si="61"/>
        <v/>
      </c>
      <c r="H442" s="243" t="str">
        <f t="shared" si="62"/>
        <v/>
      </c>
      <c r="I442" s="243" t="str">
        <f t="shared" si="63"/>
        <v/>
      </c>
      <c r="J442" s="244" t="str">
        <f t="shared" si="64"/>
        <v/>
      </c>
      <c r="K442" s="245">
        <v>0</v>
      </c>
      <c r="L442" s="242">
        <v>0</v>
      </c>
      <c r="M442" s="243" t="str">
        <f t="shared" si="65"/>
        <v/>
      </c>
      <c r="N442" s="210">
        <v>19</v>
      </c>
      <c r="O442" s="242">
        <v>14</v>
      </c>
      <c r="P442" s="243">
        <f t="shared" si="66"/>
        <v>0.73684210526315785</v>
      </c>
      <c r="Q442" s="243">
        <f t="shared" si="67"/>
        <v>-1</v>
      </c>
      <c r="R442" s="243">
        <f t="shared" si="68"/>
        <v>-1</v>
      </c>
      <c r="S442" s="244" t="str">
        <f t="shared" si="69"/>
        <v/>
      </c>
    </row>
    <row r="443" spans="1:19" ht="15.75" thickTop="1" x14ac:dyDescent="0.25">
      <c r="A443" s="233" t="s">
        <v>404</v>
      </c>
      <c r="B443" s="234">
        <v>19</v>
      </c>
      <c r="C443" s="235">
        <v>0</v>
      </c>
      <c r="D443" s="236">
        <f t="shared" si="60"/>
        <v>0</v>
      </c>
      <c r="E443" s="237">
        <v>95</v>
      </c>
      <c r="F443" s="235">
        <v>40</v>
      </c>
      <c r="G443" s="236">
        <f t="shared" si="61"/>
        <v>0.42105263157894735</v>
      </c>
      <c r="H443" s="236">
        <f t="shared" si="62"/>
        <v>-0.8</v>
      </c>
      <c r="I443" s="236">
        <f t="shared" si="63"/>
        <v>-1</v>
      </c>
      <c r="J443" s="238">
        <f t="shared" si="64"/>
        <v>-0.42105263157894735</v>
      </c>
      <c r="K443" s="239">
        <v>40</v>
      </c>
      <c r="L443" s="235">
        <v>4</v>
      </c>
      <c r="M443" s="236">
        <f t="shared" si="65"/>
        <v>0.1</v>
      </c>
      <c r="N443" s="237">
        <v>228</v>
      </c>
      <c r="O443" s="235">
        <v>50</v>
      </c>
      <c r="P443" s="236">
        <f t="shared" si="66"/>
        <v>0.21929824561403508</v>
      </c>
      <c r="Q443" s="236">
        <f t="shared" si="67"/>
        <v>-0.82456140350877194</v>
      </c>
      <c r="R443" s="236">
        <f t="shared" si="68"/>
        <v>-0.92</v>
      </c>
      <c r="S443" s="238">
        <f t="shared" si="69"/>
        <v>-0.11929824561403507</v>
      </c>
    </row>
    <row r="444" spans="1:19" x14ac:dyDescent="0.25">
      <c r="A444" s="206" t="s">
        <v>280</v>
      </c>
      <c r="B444" s="241">
        <v>19</v>
      </c>
      <c r="C444" s="242">
        <v>0</v>
      </c>
      <c r="D444" s="243">
        <f t="shared" si="60"/>
        <v>0</v>
      </c>
      <c r="E444" s="210">
        <v>19</v>
      </c>
      <c r="F444" s="242">
        <v>17</v>
      </c>
      <c r="G444" s="243">
        <f t="shared" si="61"/>
        <v>0.89473684210526316</v>
      </c>
      <c r="H444" s="243">
        <f t="shared" si="62"/>
        <v>0</v>
      </c>
      <c r="I444" s="243">
        <f t="shared" si="63"/>
        <v>-1</v>
      </c>
      <c r="J444" s="244">
        <f t="shared" si="64"/>
        <v>-0.89473684210526316</v>
      </c>
      <c r="K444" s="245">
        <v>40</v>
      </c>
      <c r="L444" s="242">
        <v>4</v>
      </c>
      <c r="M444" s="243">
        <f t="shared" si="65"/>
        <v>0.1</v>
      </c>
      <c r="N444" s="210">
        <v>38</v>
      </c>
      <c r="O444" s="242">
        <v>17</v>
      </c>
      <c r="P444" s="243">
        <f t="shared" si="66"/>
        <v>0.44736842105263158</v>
      </c>
      <c r="Q444" s="243">
        <f t="shared" si="67"/>
        <v>5.2631578947368363E-2</v>
      </c>
      <c r="R444" s="243">
        <f t="shared" si="68"/>
        <v>-0.76470588235294112</v>
      </c>
      <c r="S444" s="244">
        <f t="shared" si="69"/>
        <v>-0.34736842105263155</v>
      </c>
    </row>
    <row r="445" spans="1:19" ht="14.25" thickBot="1" x14ac:dyDescent="0.3">
      <c r="A445" s="206" t="s">
        <v>281</v>
      </c>
      <c r="B445" s="241">
        <v>0</v>
      </c>
      <c r="C445" s="242">
        <v>0</v>
      </c>
      <c r="D445" s="243" t="str">
        <f t="shared" si="60"/>
        <v/>
      </c>
      <c r="E445" s="210">
        <v>76</v>
      </c>
      <c r="F445" s="242">
        <v>23</v>
      </c>
      <c r="G445" s="243">
        <f t="shared" si="61"/>
        <v>0.30263157894736842</v>
      </c>
      <c r="H445" s="243">
        <f t="shared" si="62"/>
        <v>-1</v>
      </c>
      <c r="I445" s="243">
        <f t="shared" si="63"/>
        <v>-1</v>
      </c>
      <c r="J445" s="244" t="str">
        <f t="shared" si="64"/>
        <v/>
      </c>
      <c r="K445" s="245">
        <v>0</v>
      </c>
      <c r="L445" s="242">
        <v>0</v>
      </c>
      <c r="M445" s="243" t="str">
        <f t="shared" si="65"/>
        <v/>
      </c>
      <c r="N445" s="210">
        <v>190</v>
      </c>
      <c r="O445" s="242">
        <v>33</v>
      </c>
      <c r="P445" s="243">
        <f t="shared" si="66"/>
        <v>0.1736842105263158</v>
      </c>
      <c r="Q445" s="243">
        <f t="shared" si="67"/>
        <v>-1</v>
      </c>
      <c r="R445" s="243">
        <f t="shared" si="68"/>
        <v>-1</v>
      </c>
      <c r="S445" s="244" t="str">
        <f t="shared" si="69"/>
        <v/>
      </c>
    </row>
    <row r="446" spans="1:19" ht="15.75" thickTop="1" x14ac:dyDescent="0.25">
      <c r="A446" s="233" t="s">
        <v>402</v>
      </c>
      <c r="B446" s="234">
        <v>19</v>
      </c>
      <c r="C446" s="235">
        <v>6</v>
      </c>
      <c r="D446" s="236">
        <f t="shared" si="60"/>
        <v>0.31578947368421051</v>
      </c>
      <c r="E446" s="237">
        <v>114</v>
      </c>
      <c r="F446" s="235">
        <v>72</v>
      </c>
      <c r="G446" s="236">
        <f t="shared" si="61"/>
        <v>0.63157894736842102</v>
      </c>
      <c r="H446" s="236">
        <f t="shared" si="62"/>
        <v>-0.83333333333333337</v>
      </c>
      <c r="I446" s="236">
        <f t="shared" si="63"/>
        <v>-0.91666666666666663</v>
      </c>
      <c r="J446" s="238">
        <f t="shared" si="64"/>
        <v>-0.31578947368421051</v>
      </c>
      <c r="K446" s="239">
        <v>38</v>
      </c>
      <c r="L446" s="235">
        <v>6</v>
      </c>
      <c r="M446" s="236">
        <f t="shared" si="65"/>
        <v>0.15789473684210525</v>
      </c>
      <c r="N446" s="237">
        <v>342</v>
      </c>
      <c r="O446" s="235">
        <v>210</v>
      </c>
      <c r="P446" s="236">
        <f t="shared" si="66"/>
        <v>0.61403508771929827</v>
      </c>
      <c r="Q446" s="236">
        <f t="shared" si="67"/>
        <v>-0.88888888888888884</v>
      </c>
      <c r="R446" s="236">
        <f t="shared" si="68"/>
        <v>-0.97142857142857142</v>
      </c>
      <c r="S446" s="238">
        <f t="shared" si="69"/>
        <v>-0.45614035087719301</v>
      </c>
    </row>
    <row r="447" spans="1:19" x14ac:dyDescent="0.25">
      <c r="A447" s="206" t="s">
        <v>280</v>
      </c>
      <c r="B447" s="241">
        <v>19</v>
      </c>
      <c r="C447" s="242">
        <v>6</v>
      </c>
      <c r="D447" s="243">
        <f t="shared" si="60"/>
        <v>0.31578947368421051</v>
      </c>
      <c r="E447" s="210">
        <v>114</v>
      </c>
      <c r="F447" s="242">
        <v>72</v>
      </c>
      <c r="G447" s="243">
        <f t="shared" si="61"/>
        <v>0.63157894736842102</v>
      </c>
      <c r="H447" s="243">
        <f t="shared" si="62"/>
        <v>-0.83333333333333337</v>
      </c>
      <c r="I447" s="243">
        <f t="shared" si="63"/>
        <v>-0.91666666666666663</v>
      </c>
      <c r="J447" s="244">
        <f t="shared" si="64"/>
        <v>-0.31578947368421051</v>
      </c>
      <c r="K447" s="245">
        <v>38</v>
      </c>
      <c r="L447" s="242">
        <v>6</v>
      </c>
      <c r="M447" s="243">
        <f t="shared" si="65"/>
        <v>0.15789473684210525</v>
      </c>
      <c r="N447" s="210">
        <v>228</v>
      </c>
      <c r="O447" s="242">
        <v>135</v>
      </c>
      <c r="P447" s="243">
        <f t="shared" si="66"/>
        <v>0.59210526315789469</v>
      </c>
      <c r="Q447" s="243">
        <f t="shared" si="67"/>
        <v>-0.83333333333333337</v>
      </c>
      <c r="R447" s="243">
        <f t="shared" si="68"/>
        <v>-0.9555555555555556</v>
      </c>
      <c r="S447" s="244">
        <f t="shared" si="69"/>
        <v>-0.43421052631578944</v>
      </c>
    </row>
    <row r="448" spans="1:19" ht="14.25" thickBot="1" x14ac:dyDescent="0.3">
      <c r="A448" s="206" t="s">
        <v>281</v>
      </c>
      <c r="B448" s="241">
        <v>0</v>
      </c>
      <c r="C448" s="242">
        <v>0</v>
      </c>
      <c r="D448" s="243" t="str">
        <f t="shared" si="60"/>
        <v/>
      </c>
      <c r="E448" s="210">
        <v>0</v>
      </c>
      <c r="F448" s="242">
        <v>0</v>
      </c>
      <c r="G448" s="243" t="str">
        <f t="shared" si="61"/>
        <v/>
      </c>
      <c r="H448" s="243" t="str">
        <f t="shared" si="62"/>
        <v/>
      </c>
      <c r="I448" s="243" t="str">
        <f t="shared" si="63"/>
        <v/>
      </c>
      <c r="J448" s="244" t="str">
        <f t="shared" si="64"/>
        <v/>
      </c>
      <c r="K448" s="245">
        <v>0</v>
      </c>
      <c r="L448" s="242">
        <v>0</v>
      </c>
      <c r="M448" s="243" t="str">
        <f t="shared" si="65"/>
        <v/>
      </c>
      <c r="N448" s="210">
        <v>114</v>
      </c>
      <c r="O448" s="242">
        <v>75</v>
      </c>
      <c r="P448" s="243">
        <f t="shared" si="66"/>
        <v>0.65789473684210531</v>
      </c>
      <c r="Q448" s="243">
        <f t="shared" si="67"/>
        <v>-1</v>
      </c>
      <c r="R448" s="243">
        <f t="shared" si="68"/>
        <v>-1</v>
      </c>
      <c r="S448" s="244" t="str">
        <f t="shared" si="69"/>
        <v/>
      </c>
    </row>
    <row r="449" spans="1:19" ht="15.75" thickTop="1" x14ac:dyDescent="0.25">
      <c r="A449" s="233" t="s">
        <v>409</v>
      </c>
      <c r="B449" s="234">
        <v>18</v>
      </c>
      <c r="C449" s="235">
        <v>9</v>
      </c>
      <c r="D449" s="236">
        <f t="shared" si="60"/>
        <v>0.5</v>
      </c>
      <c r="E449" s="237">
        <v>23</v>
      </c>
      <c r="F449" s="235">
        <v>17</v>
      </c>
      <c r="G449" s="236">
        <f t="shared" si="61"/>
        <v>0.73913043478260865</v>
      </c>
      <c r="H449" s="236">
        <f t="shared" si="62"/>
        <v>-0.21739130434782605</v>
      </c>
      <c r="I449" s="236">
        <f t="shared" si="63"/>
        <v>-0.47058823529411764</v>
      </c>
      <c r="J449" s="238">
        <f t="shared" si="64"/>
        <v>-0.23913043478260865</v>
      </c>
      <c r="K449" s="239">
        <v>90</v>
      </c>
      <c r="L449" s="235">
        <v>68</v>
      </c>
      <c r="M449" s="236">
        <f t="shared" si="65"/>
        <v>0.75555555555555554</v>
      </c>
      <c r="N449" s="237">
        <v>310</v>
      </c>
      <c r="O449" s="235">
        <v>230</v>
      </c>
      <c r="P449" s="236">
        <f t="shared" si="66"/>
        <v>0.74193548387096775</v>
      </c>
      <c r="Q449" s="236">
        <f t="shared" si="67"/>
        <v>-0.70967741935483875</v>
      </c>
      <c r="R449" s="236">
        <f t="shared" si="68"/>
        <v>-0.70434782608695645</v>
      </c>
      <c r="S449" s="238">
        <f t="shared" si="69"/>
        <v>1.3620071684587787E-2</v>
      </c>
    </row>
    <row r="450" spans="1:19" x14ac:dyDescent="0.25">
      <c r="A450" s="206" t="s">
        <v>278</v>
      </c>
      <c r="B450" s="241">
        <v>18</v>
      </c>
      <c r="C450" s="242">
        <v>9</v>
      </c>
      <c r="D450" s="243">
        <f t="shared" si="60"/>
        <v>0.5</v>
      </c>
      <c r="E450" s="210">
        <v>23</v>
      </c>
      <c r="F450" s="242">
        <v>17</v>
      </c>
      <c r="G450" s="243">
        <f t="shared" si="61"/>
        <v>0.73913043478260865</v>
      </c>
      <c r="H450" s="243">
        <f t="shared" si="62"/>
        <v>-0.21739130434782605</v>
      </c>
      <c r="I450" s="243">
        <f t="shared" si="63"/>
        <v>-0.47058823529411764</v>
      </c>
      <c r="J450" s="244">
        <f t="shared" si="64"/>
        <v>-0.23913043478260865</v>
      </c>
      <c r="K450" s="245">
        <v>71</v>
      </c>
      <c r="L450" s="242">
        <v>50</v>
      </c>
      <c r="M450" s="243">
        <f t="shared" si="65"/>
        <v>0.70422535211267601</v>
      </c>
      <c r="N450" s="210">
        <v>310</v>
      </c>
      <c r="O450" s="242">
        <v>230</v>
      </c>
      <c r="P450" s="243">
        <f t="shared" si="66"/>
        <v>0.74193548387096775</v>
      </c>
      <c r="Q450" s="243">
        <f t="shared" si="67"/>
        <v>-0.7709677419354839</v>
      </c>
      <c r="R450" s="243">
        <f t="shared" si="68"/>
        <v>-0.78260869565217395</v>
      </c>
      <c r="S450" s="244">
        <f t="shared" si="69"/>
        <v>-3.7710131758291743E-2</v>
      </c>
    </row>
    <row r="451" spans="1:19" ht="14.25" thickBot="1" x14ac:dyDescent="0.3">
      <c r="A451" s="206" t="s">
        <v>280</v>
      </c>
      <c r="B451" s="241">
        <v>0</v>
      </c>
      <c r="C451" s="242">
        <v>0</v>
      </c>
      <c r="D451" s="243" t="str">
        <f t="shared" si="60"/>
        <v/>
      </c>
      <c r="E451" s="210">
        <v>0</v>
      </c>
      <c r="F451" s="242">
        <v>0</v>
      </c>
      <c r="G451" s="243" t="str">
        <f t="shared" si="61"/>
        <v/>
      </c>
      <c r="H451" s="243" t="str">
        <f t="shared" si="62"/>
        <v/>
      </c>
      <c r="I451" s="243" t="str">
        <f t="shared" si="63"/>
        <v/>
      </c>
      <c r="J451" s="244" t="str">
        <f t="shared" si="64"/>
        <v/>
      </c>
      <c r="K451" s="245">
        <v>19</v>
      </c>
      <c r="L451" s="242">
        <v>18</v>
      </c>
      <c r="M451" s="243">
        <f t="shared" si="65"/>
        <v>0.94736842105263153</v>
      </c>
      <c r="N451" s="210">
        <v>0</v>
      </c>
      <c r="O451" s="242">
        <v>0</v>
      </c>
      <c r="P451" s="243" t="str">
        <f t="shared" si="66"/>
        <v/>
      </c>
      <c r="Q451" s="243" t="str">
        <f t="shared" si="67"/>
        <v/>
      </c>
      <c r="R451" s="243" t="str">
        <f t="shared" si="68"/>
        <v/>
      </c>
      <c r="S451" s="244" t="str">
        <f t="shared" si="69"/>
        <v/>
      </c>
    </row>
    <row r="452" spans="1:19" ht="15.75" thickTop="1" x14ac:dyDescent="0.25">
      <c r="A452" s="233" t="s">
        <v>408</v>
      </c>
      <c r="B452" s="234">
        <v>18</v>
      </c>
      <c r="C452" s="235">
        <v>10</v>
      </c>
      <c r="D452" s="236">
        <f t="shared" si="60"/>
        <v>0.55555555555555558</v>
      </c>
      <c r="E452" s="237">
        <v>21</v>
      </c>
      <c r="F452" s="235">
        <v>16</v>
      </c>
      <c r="G452" s="236">
        <f t="shared" si="61"/>
        <v>0.76190476190476186</v>
      </c>
      <c r="H452" s="236">
        <f t="shared" si="62"/>
        <v>-0.1428571428571429</v>
      </c>
      <c r="I452" s="236">
        <f t="shared" si="63"/>
        <v>-0.375</v>
      </c>
      <c r="J452" s="238">
        <f t="shared" si="64"/>
        <v>-0.20634920634920628</v>
      </c>
      <c r="K452" s="239">
        <v>60</v>
      </c>
      <c r="L452" s="235">
        <v>48</v>
      </c>
      <c r="M452" s="236">
        <f t="shared" si="65"/>
        <v>0.8</v>
      </c>
      <c r="N452" s="237">
        <v>277</v>
      </c>
      <c r="O452" s="235">
        <v>213</v>
      </c>
      <c r="P452" s="236">
        <f t="shared" si="66"/>
        <v>0.76895306859205781</v>
      </c>
      <c r="Q452" s="236">
        <f t="shared" si="67"/>
        <v>-0.78339350180505418</v>
      </c>
      <c r="R452" s="236">
        <f t="shared" si="68"/>
        <v>-0.77464788732394363</v>
      </c>
      <c r="S452" s="238">
        <f t="shared" si="69"/>
        <v>3.1046931407942235E-2</v>
      </c>
    </row>
    <row r="453" spans="1:19" x14ac:dyDescent="0.25">
      <c r="A453" s="206" t="s">
        <v>278</v>
      </c>
      <c r="B453" s="241">
        <v>18</v>
      </c>
      <c r="C453" s="242">
        <v>10</v>
      </c>
      <c r="D453" s="243">
        <f t="shared" si="60"/>
        <v>0.55555555555555558</v>
      </c>
      <c r="E453" s="210">
        <v>21</v>
      </c>
      <c r="F453" s="242">
        <v>16</v>
      </c>
      <c r="G453" s="243">
        <f t="shared" si="61"/>
        <v>0.76190476190476186</v>
      </c>
      <c r="H453" s="243">
        <f t="shared" si="62"/>
        <v>-0.1428571428571429</v>
      </c>
      <c r="I453" s="243">
        <f t="shared" si="63"/>
        <v>-0.375</v>
      </c>
      <c r="J453" s="244">
        <f t="shared" si="64"/>
        <v>-0.20634920634920628</v>
      </c>
      <c r="K453" s="245">
        <v>41</v>
      </c>
      <c r="L453" s="242">
        <v>29</v>
      </c>
      <c r="M453" s="243">
        <f t="shared" si="65"/>
        <v>0.70731707317073167</v>
      </c>
      <c r="N453" s="210">
        <v>277</v>
      </c>
      <c r="O453" s="242">
        <v>213</v>
      </c>
      <c r="P453" s="243">
        <f t="shared" si="66"/>
        <v>0.76895306859205781</v>
      </c>
      <c r="Q453" s="243">
        <f t="shared" si="67"/>
        <v>-0.85198555956678701</v>
      </c>
      <c r="R453" s="243">
        <f t="shared" si="68"/>
        <v>-0.863849765258216</v>
      </c>
      <c r="S453" s="244">
        <f t="shared" si="69"/>
        <v>-6.163599542132614E-2</v>
      </c>
    </row>
    <row r="454" spans="1:19" ht="14.25" thickBot="1" x14ac:dyDescent="0.3">
      <c r="A454" s="206" t="s">
        <v>280</v>
      </c>
      <c r="B454" s="241">
        <v>0</v>
      </c>
      <c r="C454" s="242">
        <v>0</v>
      </c>
      <c r="D454" s="243" t="str">
        <f t="shared" si="60"/>
        <v/>
      </c>
      <c r="E454" s="210">
        <v>0</v>
      </c>
      <c r="F454" s="242">
        <v>0</v>
      </c>
      <c r="G454" s="243" t="str">
        <f t="shared" si="61"/>
        <v/>
      </c>
      <c r="H454" s="243" t="str">
        <f t="shared" si="62"/>
        <v/>
      </c>
      <c r="I454" s="243" t="str">
        <f t="shared" si="63"/>
        <v/>
      </c>
      <c r="J454" s="244" t="str">
        <f t="shared" si="64"/>
        <v/>
      </c>
      <c r="K454" s="245">
        <v>19</v>
      </c>
      <c r="L454" s="242">
        <v>19</v>
      </c>
      <c r="M454" s="243">
        <f t="shared" si="65"/>
        <v>1</v>
      </c>
      <c r="N454" s="210">
        <v>0</v>
      </c>
      <c r="O454" s="242">
        <v>0</v>
      </c>
      <c r="P454" s="243" t="str">
        <f t="shared" si="66"/>
        <v/>
      </c>
      <c r="Q454" s="243" t="str">
        <f t="shared" si="67"/>
        <v/>
      </c>
      <c r="R454" s="243" t="str">
        <f t="shared" si="68"/>
        <v/>
      </c>
      <c r="S454" s="244" t="str">
        <f t="shared" si="69"/>
        <v/>
      </c>
    </row>
    <row r="455" spans="1:19" ht="15.75" thickTop="1" x14ac:dyDescent="0.25">
      <c r="A455" s="233" t="s">
        <v>410</v>
      </c>
      <c r="B455" s="234">
        <v>2</v>
      </c>
      <c r="C455" s="235">
        <v>2</v>
      </c>
      <c r="D455" s="236">
        <f t="shared" si="60"/>
        <v>1</v>
      </c>
      <c r="E455" s="237">
        <v>19</v>
      </c>
      <c r="F455" s="235">
        <v>1</v>
      </c>
      <c r="G455" s="236">
        <f t="shared" si="61"/>
        <v>5.2631578947368418E-2</v>
      </c>
      <c r="H455" s="236">
        <f t="shared" si="62"/>
        <v>-0.89473684210526316</v>
      </c>
      <c r="I455" s="236">
        <f t="shared" si="63"/>
        <v>1</v>
      </c>
      <c r="J455" s="238">
        <f t="shared" si="64"/>
        <v>0.94736842105263164</v>
      </c>
      <c r="K455" s="239">
        <v>5</v>
      </c>
      <c r="L455" s="235">
        <v>5</v>
      </c>
      <c r="M455" s="236">
        <f t="shared" si="65"/>
        <v>1</v>
      </c>
      <c r="N455" s="237">
        <v>42</v>
      </c>
      <c r="O455" s="235">
        <v>5</v>
      </c>
      <c r="P455" s="236">
        <f t="shared" si="66"/>
        <v>0.11904761904761904</v>
      </c>
      <c r="Q455" s="236">
        <f t="shared" si="67"/>
        <v>-0.88095238095238093</v>
      </c>
      <c r="R455" s="236">
        <f t="shared" si="68"/>
        <v>0</v>
      </c>
      <c r="S455" s="238">
        <f t="shared" si="69"/>
        <v>0.88095238095238093</v>
      </c>
    </row>
    <row r="456" spans="1:19" x14ac:dyDescent="0.25">
      <c r="A456" s="206" t="s">
        <v>280</v>
      </c>
      <c r="B456" s="241">
        <v>2</v>
      </c>
      <c r="C456" s="242">
        <v>2</v>
      </c>
      <c r="D456" s="243">
        <f t="shared" si="60"/>
        <v>1</v>
      </c>
      <c r="E456" s="210">
        <v>0</v>
      </c>
      <c r="F456" s="242">
        <v>0</v>
      </c>
      <c r="G456" s="243" t="str">
        <f t="shared" si="61"/>
        <v/>
      </c>
      <c r="H456" s="243" t="str">
        <f t="shared" si="62"/>
        <v/>
      </c>
      <c r="I456" s="243" t="str">
        <f t="shared" si="63"/>
        <v/>
      </c>
      <c r="J456" s="244" t="str">
        <f t="shared" si="64"/>
        <v/>
      </c>
      <c r="K456" s="245">
        <v>5</v>
      </c>
      <c r="L456" s="242">
        <v>5</v>
      </c>
      <c r="M456" s="243">
        <f t="shared" si="65"/>
        <v>1</v>
      </c>
      <c r="N456" s="210">
        <v>23</v>
      </c>
      <c r="O456" s="242">
        <v>4</v>
      </c>
      <c r="P456" s="243">
        <f t="shared" si="66"/>
        <v>0.17391304347826086</v>
      </c>
      <c r="Q456" s="243">
        <f t="shared" si="67"/>
        <v>-0.78260869565217395</v>
      </c>
      <c r="R456" s="243">
        <f t="shared" si="68"/>
        <v>0.25</v>
      </c>
      <c r="S456" s="244">
        <f t="shared" si="69"/>
        <v>0.82608695652173914</v>
      </c>
    </row>
    <row r="457" spans="1:19" ht="14.25" thickBot="1" x14ac:dyDescent="0.3">
      <c r="A457" s="206" t="s">
        <v>281</v>
      </c>
      <c r="B457" s="241">
        <v>0</v>
      </c>
      <c r="C457" s="242">
        <v>0</v>
      </c>
      <c r="D457" s="243" t="str">
        <f t="shared" ref="D457:D520" si="70">IFERROR(C457/B457,"")</f>
        <v/>
      </c>
      <c r="E457" s="210">
        <v>19</v>
      </c>
      <c r="F457" s="242">
        <v>1</v>
      </c>
      <c r="G457" s="243">
        <f t="shared" ref="G457:G520" si="71">IFERROR(F457/E457,"")</f>
        <v>5.2631578947368418E-2</v>
      </c>
      <c r="H457" s="243">
        <f t="shared" ref="H457:H520" si="72">IFERROR(B457/E457-1,"")</f>
        <v>-1</v>
      </c>
      <c r="I457" s="243">
        <f t="shared" ref="I457:I520" si="73">IFERROR(C457/F457-1,"")</f>
        <v>-1</v>
      </c>
      <c r="J457" s="244" t="str">
        <f t="shared" ref="J457:J520" si="74">IFERROR(D457-G457,"")</f>
        <v/>
      </c>
      <c r="K457" s="245">
        <v>0</v>
      </c>
      <c r="L457" s="242">
        <v>0</v>
      </c>
      <c r="M457" s="243" t="str">
        <f t="shared" ref="M457:M520" si="75">IFERROR(L457/K457,"")</f>
        <v/>
      </c>
      <c r="N457" s="210">
        <v>19</v>
      </c>
      <c r="O457" s="242">
        <v>1</v>
      </c>
      <c r="P457" s="243">
        <f t="shared" ref="P457:P520" si="76">IFERROR(O457/N457,"")</f>
        <v>5.2631578947368418E-2</v>
      </c>
      <c r="Q457" s="243">
        <f t="shared" ref="Q457:Q520" si="77">IFERROR(K457/N457-1,"")</f>
        <v>-1</v>
      </c>
      <c r="R457" s="243">
        <f t="shared" ref="R457:R520" si="78">IFERROR(L457/O457-1,"")</f>
        <v>-1</v>
      </c>
      <c r="S457" s="244" t="str">
        <f t="shared" ref="S457:S520" si="79">IFERROR(M457-P457,"")</f>
        <v/>
      </c>
    </row>
    <row r="458" spans="1:19" ht="15.75" thickTop="1" x14ac:dyDescent="0.25">
      <c r="A458" s="233" t="s">
        <v>417</v>
      </c>
      <c r="B458" s="234">
        <v>0</v>
      </c>
      <c r="C458" s="235">
        <v>0</v>
      </c>
      <c r="D458" s="236" t="str">
        <f t="shared" si="70"/>
        <v/>
      </c>
      <c r="E458" s="237">
        <v>0</v>
      </c>
      <c r="F458" s="235">
        <v>0</v>
      </c>
      <c r="G458" s="236" t="str">
        <f t="shared" si="71"/>
        <v/>
      </c>
      <c r="H458" s="236" t="str">
        <f t="shared" si="72"/>
        <v/>
      </c>
      <c r="I458" s="236" t="str">
        <f t="shared" si="73"/>
        <v/>
      </c>
      <c r="J458" s="238" t="str">
        <f t="shared" si="74"/>
        <v/>
      </c>
      <c r="K458" s="239">
        <v>19</v>
      </c>
      <c r="L458" s="235">
        <v>2</v>
      </c>
      <c r="M458" s="236">
        <f t="shared" si="75"/>
        <v>0.10526315789473684</v>
      </c>
      <c r="N458" s="237">
        <v>0</v>
      </c>
      <c r="O458" s="235">
        <v>0</v>
      </c>
      <c r="P458" s="236" t="str">
        <f t="shared" si="76"/>
        <v/>
      </c>
      <c r="Q458" s="236" t="str">
        <f t="shared" si="77"/>
        <v/>
      </c>
      <c r="R458" s="236" t="str">
        <f t="shared" si="78"/>
        <v/>
      </c>
      <c r="S458" s="238" t="str">
        <f t="shared" si="79"/>
        <v/>
      </c>
    </row>
    <row r="459" spans="1:19" ht="14.25" thickBot="1" x14ac:dyDescent="0.3">
      <c r="A459" s="206" t="s">
        <v>280</v>
      </c>
      <c r="B459" s="241">
        <v>0</v>
      </c>
      <c r="C459" s="242">
        <v>0</v>
      </c>
      <c r="D459" s="243" t="str">
        <f t="shared" si="70"/>
        <v/>
      </c>
      <c r="E459" s="210">
        <v>0</v>
      </c>
      <c r="F459" s="242">
        <v>0</v>
      </c>
      <c r="G459" s="243" t="str">
        <f t="shared" si="71"/>
        <v/>
      </c>
      <c r="H459" s="243" t="str">
        <f t="shared" si="72"/>
        <v/>
      </c>
      <c r="I459" s="243" t="str">
        <f t="shared" si="73"/>
        <v/>
      </c>
      <c r="J459" s="244" t="str">
        <f t="shared" si="74"/>
        <v/>
      </c>
      <c r="K459" s="245">
        <v>19</v>
      </c>
      <c r="L459" s="242">
        <v>2</v>
      </c>
      <c r="M459" s="243">
        <f t="shared" si="75"/>
        <v>0.10526315789473684</v>
      </c>
      <c r="N459" s="210">
        <v>0</v>
      </c>
      <c r="O459" s="242">
        <v>0</v>
      </c>
      <c r="P459" s="243" t="str">
        <f t="shared" si="76"/>
        <v/>
      </c>
      <c r="Q459" s="243" t="str">
        <f t="shared" si="77"/>
        <v/>
      </c>
      <c r="R459" s="243" t="str">
        <f t="shared" si="78"/>
        <v/>
      </c>
      <c r="S459" s="244" t="str">
        <f t="shared" si="79"/>
        <v/>
      </c>
    </row>
    <row r="460" spans="1:19" ht="15.75" thickTop="1" x14ac:dyDescent="0.25">
      <c r="A460" s="233" t="s">
        <v>419</v>
      </c>
      <c r="B460" s="234">
        <v>0</v>
      </c>
      <c r="C460" s="235">
        <v>0</v>
      </c>
      <c r="D460" s="236" t="str">
        <f t="shared" si="70"/>
        <v/>
      </c>
      <c r="E460" s="237">
        <v>0</v>
      </c>
      <c r="F460" s="235">
        <v>0</v>
      </c>
      <c r="G460" s="236" t="str">
        <f t="shared" si="71"/>
        <v/>
      </c>
      <c r="H460" s="236" t="str">
        <f t="shared" si="72"/>
        <v/>
      </c>
      <c r="I460" s="236" t="str">
        <f t="shared" si="73"/>
        <v/>
      </c>
      <c r="J460" s="238" t="str">
        <f t="shared" si="74"/>
        <v/>
      </c>
      <c r="K460" s="239">
        <v>0</v>
      </c>
      <c r="L460" s="235">
        <v>0</v>
      </c>
      <c r="M460" s="236" t="str">
        <f t="shared" si="75"/>
        <v/>
      </c>
      <c r="N460" s="237">
        <v>19</v>
      </c>
      <c r="O460" s="235">
        <v>0</v>
      </c>
      <c r="P460" s="236">
        <f t="shared" si="76"/>
        <v>0</v>
      </c>
      <c r="Q460" s="236">
        <f t="shared" si="77"/>
        <v>-1</v>
      </c>
      <c r="R460" s="236" t="str">
        <f t="shared" si="78"/>
        <v/>
      </c>
      <c r="S460" s="238" t="str">
        <f t="shared" si="79"/>
        <v/>
      </c>
    </row>
    <row r="461" spans="1:19" ht="14.25" thickBot="1" x14ac:dyDescent="0.3">
      <c r="A461" s="206" t="s">
        <v>280</v>
      </c>
      <c r="B461" s="241">
        <v>0</v>
      </c>
      <c r="C461" s="242">
        <v>0</v>
      </c>
      <c r="D461" s="243" t="str">
        <f t="shared" si="70"/>
        <v/>
      </c>
      <c r="E461" s="210">
        <v>0</v>
      </c>
      <c r="F461" s="242">
        <v>0</v>
      </c>
      <c r="G461" s="243" t="str">
        <f t="shared" si="71"/>
        <v/>
      </c>
      <c r="H461" s="243" t="str">
        <f t="shared" si="72"/>
        <v/>
      </c>
      <c r="I461" s="243" t="str">
        <f t="shared" si="73"/>
        <v/>
      </c>
      <c r="J461" s="244" t="str">
        <f t="shared" si="74"/>
        <v/>
      </c>
      <c r="K461" s="245">
        <v>0</v>
      </c>
      <c r="L461" s="242">
        <v>0</v>
      </c>
      <c r="M461" s="243" t="str">
        <f t="shared" si="75"/>
        <v/>
      </c>
      <c r="N461" s="210">
        <v>19</v>
      </c>
      <c r="O461" s="242">
        <v>0</v>
      </c>
      <c r="P461" s="243">
        <f t="shared" si="76"/>
        <v>0</v>
      </c>
      <c r="Q461" s="243">
        <f t="shared" si="77"/>
        <v>-1</v>
      </c>
      <c r="R461" s="243" t="str">
        <f t="shared" si="78"/>
        <v/>
      </c>
      <c r="S461" s="244" t="str">
        <f t="shared" si="79"/>
        <v/>
      </c>
    </row>
    <row r="462" spans="1:19" ht="15.75" thickTop="1" x14ac:dyDescent="0.25">
      <c r="A462" s="233" t="s">
        <v>442</v>
      </c>
      <c r="B462" s="234">
        <v>0</v>
      </c>
      <c r="C462" s="235">
        <v>0</v>
      </c>
      <c r="D462" s="236" t="str">
        <f t="shared" si="70"/>
        <v/>
      </c>
      <c r="E462" s="237">
        <v>0</v>
      </c>
      <c r="F462" s="235">
        <v>0</v>
      </c>
      <c r="G462" s="236" t="str">
        <f t="shared" si="71"/>
        <v/>
      </c>
      <c r="H462" s="236" t="str">
        <f t="shared" si="72"/>
        <v/>
      </c>
      <c r="I462" s="236" t="str">
        <f t="shared" si="73"/>
        <v/>
      </c>
      <c r="J462" s="238" t="str">
        <f t="shared" si="74"/>
        <v/>
      </c>
      <c r="K462" s="239">
        <v>0</v>
      </c>
      <c r="L462" s="235">
        <v>0</v>
      </c>
      <c r="M462" s="236" t="str">
        <f t="shared" si="75"/>
        <v/>
      </c>
      <c r="N462" s="237">
        <v>19</v>
      </c>
      <c r="O462" s="235">
        <v>18</v>
      </c>
      <c r="P462" s="236">
        <f t="shared" si="76"/>
        <v>0.94736842105263153</v>
      </c>
      <c r="Q462" s="236">
        <f t="shared" si="77"/>
        <v>-1</v>
      </c>
      <c r="R462" s="236">
        <f t="shared" si="78"/>
        <v>-1</v>
      </c>
      <c r="S462" s="238" t="str">
        <f t="shared" si="79"/>
        <v/>
      </c>
    </row>
    <row r="463" spans="1:19" ht="14.25" thickBot="1" x14ac:dyDescent="0.3">
      <c r="A463" s="206" t="s">
        <v>281</v>
      </c>
      <c r="B463" s="241">
        <v>0</v>
      </c>
      <c r="C463" s="242">
        <v>0</v>
      </c>
      <c r="D463" s="243" t="str">
        <f t="shared" si="70"/>
        <v/>
      </c>
      <c r="E463" s="210">
        <v>0</v>
      </c>
      <c r="F463" s="242">
        <v>0</v>
      </c>
      <c r="G463" s="243" t="str">
        <f t="shared" si="71"/>
        <v/>
      </c>
      <c r="H463" s="243" t="str">
        <f t="shared" si="72"/>
        <v/>
      </c>
      <c r="I463" s="243" t="str">
        <f t="shared" si="73"/>
        <v/>
      </c>
      <c r="J463" s="244" t="str">
        <f t="shared" si="74"/>
        <v/>
      </c>
      <c r="K463" s="245">
        <v>0</v>
      </c>
      <c r="L463" s="242">
        <v>0</v>
      </c>
      <c r="M463" s="243" t="str">
        <f t="shared" si="75"/>
        <v/>
      </c>
      <c r="N463" s="210">
        <v>19</v>
      </c>
      <c r="O463" s="242">
        <v>18</v>
      </c>
      <c r="P463" s="243">
        <f t="shared" si="76"/>
        <v>0.94736842105263153</v>
      </c>
      <c r="Q463" s="243">
        <f t="shared" si="77"/>
        <v>-1</v>
      </c>
      <c r="R463" s="243">
        <f t="shared" si="78"/>
        <v>-1</v>
      </c>
      <c r="S463" s="244" t="str">
        <f t="shared" si="79"/>
        <v/>
      </c>
    </row>
    <row r="464" spans="1:19" ht="15.75" thickTop="1" x14ac:dyDescent="0.25">
      <c r="A464" s="233" t="s">
        <v>416</v>
      </c>
      <c r="B464" s="234">
        <v>0</v>
      </c>
      <c r="C464" s="235">
        <v>0</v>
      </c>
      <c r="D464" s="236" t="str">
        <f t="shared" si="70"/>
        <v/>
      </c>
      <c r="E464" s="237">
        <v>23</v>
      </c>
      <c r="F464" s="235">
        <v>11</v>
      </c>
      <c r="G464" s="236">
        <f t="shared" si="71"/>
        <v>0.47826086956521741</v>
      </c>
      <c r="H464" s="236">
        <f t="shared" si="72"/>
        <v>-1</v>
      </c>
      <c r="I464" s="236">
        <f t="shared" si="73"/>
        <v>-1</v>
      </c>
      <c r="J464" s="238" t="str">
        <f t="shared" si="74"/>
        <v/>
      </c>
      <c r="K464" s="239">
        <v>38</v>
      </c>
      <c r="L464" s="235">
        <v>35</v>
      </c>
      <c r="M464" s="236">
        <f t="shared" si="75"/>
        <v>0.92105263157894735</v>
      </c>
      <c r="N464" s="237">
        <v>308</v>
      </c>
      <c r="O464" s="235">
        <v>237</v>
      </c>
      <c r="P464" s="236">
        <f t="shared" si="76"/>
        <v>0.76948051948051943</v>
      </c>
      <c r="Q464" s="236">
        <f t="shared" si="77"/>
        <v>-0.87662337662337664</v>
      </c>
      <c r="R464" s="236">
        <f t="shared" si="78"/>
        <v>-0.85232067510548526</v>
      </c>
      <c r="S464" s="238">
        <f t="shared" si="79"/>
        <v>0.15157211209842791</v>
      </c>
    </row>
    <row r="465" spans="1:19" ht="14.25" thickBot="1" x14ac:dyDescent="0.3">
      <c r="A465" s="206" t="s">
        <v>278</v>
      </c>
      <c r="B465" s="241">
        <v>0</v>
      </c>
      <c r="C465" s="242">
        <v>0</v>
      </c>
      <c r="D465" s="243" t="str">
        <f t="shared" si="70"/>
        <v/>
      </c>
      <c r="E465" s="210">
        <v>23</v>
      </c>
      <c r="F465" s="242">
        <v>11</v>
      </c>
      <c r="G465" s="243">
        <f t="shared" si="71"/>
        <v>0.47826086956521741</v>
      </c>
      <c r="H465" s="243">
        <f t="shared" si="72"/>
        <v>-1</v>
      </c>
      <c r="I465" s="243">
        <f t="shared" si="73"/>
        <v>-1</v>
      </c>
      <c r="J465" s="244" t="str">
        <f t="shared" si="74"/>
        <v/>
      </c>
      <c r="K465" s="245">
        <v>38</v>
      </c>
      <c r="L465" s="242">
        <v>35</v>
      </c>
      <c r="M465" s="243">
        <f t="shared" si="75"/>
        <v>0.92105263157894735</v>
      </c>
      <c r="N465" s="210">
        <v>308</v>
      </c>
      <c r="O465" s="242">
        <v>237</v>
      </c>
      <c r="P465" s="243">
        <f t="shared" si="76"/>
        <v>0.76948051948051943</v>
      </c>
      <c r="Q465" s="243">
        <f t="shared" si="77"/>
        <v>-0.87662337662337664</v>
      </c>
      <c r="R465" s="243">
        <f t="shared" si="78"/>
        <v>-0.85232067510548526</v>
      </c>
      <c r="S465" s="244">
        <f t="shared" si="79"/>
        <v>0.15157211209842791</v>
      </c>
    </row>
    <row r="466" spans="1:19" ht="15.75" thickTop="1" x14ac:dyDescent="0.25">
      <c r="A466" s="233" t="s">
        <v>478</v>
      </c>
      <c r="B466" s="234">
        <v>0</v>
      </c>
      <c r="C466" s="235">
        <v>0</v>
      </c>
      <c r="D466" s="236" t="str">
        <f t="shared" si="70"/>
        <v/>
      </c>
      <c r="E466" s="237">
        <v>0</v>
      </c>
      <c r="F466" s="235">
        <v>0</v>
      </c>
      <c r="G466" s="236" t="str">
        <f t="shared" si="71"/>
        <v/>
      </c>
      <c r="H466" s="236" t="str">
        <f t="shared" si="72"/>
        <v/>
      </c>
      <c r="I466" s="236" t="str">
        <f t="shared" si="73"/>
        <v/>
      </c>
      <c r="J466" s="238" t="str">
        <f t="shared" si="74"/>
        <v/>
      </c>
      <c r="K466" s="239">
        <v>532</v>
      </c>
      <c r="L466" s="235">
        <v>18</v>
      </c>
      <c r="M466" s="236">
        <f t="shared" si="75"/>
        <v>3.3834586466165412E-2</v>
      </c>
      <c r="N466" s="237">
        <v>19</v>
      </c>
      <c r="O466" s="235">
        <v>0</v>
      </c>
      <c r="P466" s="236">
        <f t="shared" si="76"/>
        <v>0</v>
      </c>
      <c r="Q466" s="236">
        <f t="shared" si="77"/>
        <v>27</v>
      </c>
      <c r="R466" s="236" t="str">
        <f t="shared" si="78"/>
        <v/>
      </c>
      <c r="S466" s="238">
        <f t="shared" si="79"/>
        <v>3.3834586466165412E-2</v>
      </c>
    </row>
    <row r="467" spans="1:19" ht="14.25" thickBot="1" x14ac:dyDescent="0.3">
      <c r="A467" s="206" t="s">
        <v>281</v>
      </c>
      <c r="B467" s="241">
        <v>0</v>
      </c>
      <c r="C467" s="242">
        <v>0</v>
      </c>
      <c r="D467" s="243" t="str">
        <f t="shared" si="70"/>
        <v/>
      </c>
      <c r="E467" s="210">
        <v>0</v>
      </c>
      <c r="F467" s="242">
        <v>0</v>
      </c>
      <c r="G467" s="243" t="str">
        <f t="shared" si="71"/>
        <v/>
      </c>
      <c r="H467" s="243" t="str">
        <f t="shared" si="72"/>
        <v/>
      </c>
      <c r="I467" s="243" t="str">
        <f t="shared" si="73"/>
        <v/>
      </c>
      <c r="J467" s="244" t="str">
        <f t="shared" si="74"/>
        <v/>
      </c>
      <c r="K467" s="245">
        <v>532</v>
      </c>
      <c r="L467" s="242">
        <v>18</v>
      </c>
      <c r="M467" s="243">
        <f t="shared" si="75"/>
        <v>3.3834586466165412E-2</v>
      </c>
      <c r="N467" s="210">
        <v>19</v>
      </c>
      <c r="O467" s="242">
        <v>0</v>
      </c>
      <c r="P467" s="243">
        <f t="shared" si="76"/>
        <v>0</v>
      </c>
      <c r="Q467" s="243">
        <f t="shared" si="77"/>
        <v>27</v>
      </c>
      <c r="R467" s="243" t="str">
        <f t="shared" si="78"/>
        <v/>
      </c>
      <c r="S467" s="244">
        <f t="shared" si="79"/>
        <v>3.3834586466165412E-2</v>
      </c>
    </row>
    <row r="468" spans="1:19" ht="15.75" thickTop="1" x14ac:dyDescent="0.25">
      <c r="A468" s="233" t="s">
        <v>428</v>
      </c>
      <c r="B468" s="234">
        <v>0</v>
      </c>
      <c r="C468" s="235">
        <v>0</v>
      </c>
      <c r="D468" s="236" t="str">
        <f t="shared" si="70"/>
        <v/>
      </c>
      <c r="E468" s="237">
        <v>0</v>
      </c>
      <c r="F468" s="235">
        <v>0</v>
      </c>
      <c r="G468" s="236" t="str">
        <f t="shared" si="71"/>
        <v/>
      </c>
      <c r="H468" s="236" t="str">
        <f t="shared" si="72"/>
        <v/>
      </c>
      <c r="I468" s="236" t="str">
        <f t="shared" si="73"/>
        <v/>
      </c>
      <c r="J468" s="238" t="str">
        <f t="shared" si="74"/>
        <v/>
      </c>
      <c r="K468" s="239">
        <v>0</v>
      </c>
      <c r="L468" s="235">
        <v>0</v>
      </c>
      <c r="M468" s="236" t="str">
        <f t="shared" si="75"/>
        <v/>
      </c>
      <c r="N468" s="237">
        <v>11</v>
      </c>
      <c r="O468" s="235">
        <v>11</v>
      </c>
      <c r="P468" s="236">
        <f t="shared" si="76"/>
        <v>1</v>
      </c>
      <c r="Q468" s="236">
        <f t="shared" si="77"/>
        <v>-1</v>
      </c>
      <c r="R468" s="236">
        <f t="shared" si="78"/>
        <v>-1</v>
      </c>
      <c r="S468" s="238" t="str">
        <f t="shared" si="79"/>
        <v/>
      </c>
    </row>
    <row r="469" spans="1:19" ht="14.25" thickBot="1" x14ac:dyDescent="0.3">
      <c r="A469" s="206" t="s">
        <v>282</v>
      </c>
      <c r="B469" s="241">
        <v>0</v>
      </c>
      <c r="C469" s="242">
        <v>0</v>
      </c>
      <c r="D469" s="243" t="str">
        <f t="shared" si="70"/>
        <v/>
      </c>
      <c r="E469" s="210">
        <v>0</v>
      </c>
      <c r="F469" s="242">
        <v>0</v>
      </c>
      <c r="G469" s="243" t="str">
        <f t="shared" si="71"/>
        <v/>
      </c>
      <c r="H469" s="243" t="str">
        <f t="shared" si="72"/>
        <v/>
      </c>
      <c r="I469" s="243" t="str">
        <f t="shared" si="73"/>
        <v/>
      </c>
      <c r="J469" s="244" t="str">
        <f t="shared" si="74"/>
        <v/>
      </c>
      <c r="K469" s="245">
        <v>0</v>
      </c>
      <c r="L469" s="242">
        <v>0</v>
      </c>
      <c r="M469" s="243" t="str">
        <f t="shared" si="75"/>
        <v/>
      </c>
      <c r="N469" s="210">
        <v>11</v>
      </c>
      <c r="O469" s="242">
        <v>11</v>
      </c>
      <c r="P469" s="243">
        <f t="shared" si="76"/>
        <v>1</v>
      </c>
      <c r="Q469" s="243">
        <f t="shared" si="77"/>
        <v>-1</v>
      </c>
      <c r="R469" s="243">
        <f t="shared" si="78"/>
        <v>-1</v>
      </c>
      <c r="S469" s="244" t="str">
        <f t="shared" si="79"/>
        <v/>
      </c>
    </row>
    <row r="470" spans="1:19" ht="15.75" thickTop="1" x14ac:dyDescent="0.25">
      <c r="A470" s="233" t="s">
        <v>493</v>
      </c>
      <c r="B470" s="234">
        <v>0</v>
      </c>
      <c r="C470" s="235">
        <v>0</v>
      </c>
      <c r="D470" s="236" t="str">
        <f t="shared" si="70"/>
        <v/>
      </c>
      <c r="E470" s="237">
        <v>38</v>
      </c>
      <c r="F470" s="235">
        <v>17</v>
      </c>
      <c r="G470" s="236">
        <f t="shared" si="71"/>
        <v>0.44736842105263158</v>
      </c>
      <c r="H470" s="236">
        <f t="shared" si="72"/>
        <v>-1</v>
      </c>
      <c r="I470" s="236">
        <f t="shared" si="73"/>
        <v>-1</v>
      </c>
      <c r="J470" s="238" t="str">
        <f t="shared" si="74"/>
        <v/>
      </c>
      <c r="K470" s="239">
        <v>0</v>
      </c>
      <c r="L470" s="235">
        <v>0</v>
      </c>
      <c r="M470" s="236" t="str">
        <f t="shared" si="75"/>
        <v/>
      </c>
      <c r="N470" s="237">
        <v>57</v>
      </c>
      <c r="O470" s="235">
        <v>17</v>
      </c>
      <c r="P470" s="236">
        <f t="shared" si="76"/>
        <v>0.2982456140350877</v>
      </c>
      <c r="Q470" s="236">
        <f t="shared" si="77"/>
        <v>-1</v>
      </c>
      <c r="R470" s="236">
        <f t="shared" si="78"/>
        <v>-1</v>
      </c>
      <c r="S470" s="238" t="str">
        <f t="shared" si="79"/>
        <v/>
      </c>
    </row>
    <row r="471" spans="1:19" x14ac:dyDescent="0.25">
      <c r="A471" s="206" t="s">
        <v>280</v>
      </c>
      <c r="B471" s="241">
        <v>0</v>
      </c>
      <c r="C471" s="242">
        <v>0</v>
      </c>
      <c r="D471" s="243" t="str">
        <f t="shared" si="70"/>
        <v/>
      </c>
      <c r="E471" s="210">
        <v>0</v>
      </c>
      <c r="F471" s="242">
        <v>0</v>
      </c>
      <c r="G471" s="243" t="str">
        <f t="shared" si="71"/>
        <v/>
      </c>
      <c r="H471" s="243" t="str">
        <f t="shared" si="72"/>
        <v/>
      </c>
      <c r="I471" s="243" t="str">
        <f t="shared" si="73"/>
        <v/>
      </c>
      <c r="J471" s="244" t="str">
        <f t="shared" si="74"/>
        <v/>
      </c>
      <c r="K471" s="245">
        <v>0</v>
      </c>
      <c r="L471" s="242">
        <v>0</v>
      </c>
      <c r="M471" s="243" t="str">
        <f t="shared" si="75"/>
        <v/>
      </c>
      <c r="N471" s="210">
        <v>19</v>
      </c>
      <c r="O471" s="242">
        <v>0</v>
      </c>
      <c r="P471" s="243">
        <f t="shared" si="76"/>
        <v>0</v>
      </c>
      <c r="Q471" s="243">
        <f t="shared" si="77"/>
        <v>-1</v>
      </c>
      <c r="R471" s="243" t="str">
        <f t="shared" si="78"/>
        <v/>
      </c>
      <c r="S471" s="244" t="str">
        <f t="shared" si="79"/>
        <v/>
      </c>
    </row>
    <row r="472" spans="1:19" ht="14.25" thickBot="1" x14ac:dyDescent="0.3">
      <c r="A472" s="206" t="s">
        <v>281</v>
      </c>
      <c r="B472" s="241">
        <v>0</v>
      </c>
      <c r="C472" s="242">
        <v>0</v>
      </c>
      <c r="D472" s="243" t="str">
        <f t="shared" si="70"/>
        <v/>
      </c>
      <c r="E472" s="210">
        <v>38</v>
      </c>
      <c r="F472" s="242">
        <v>17</v>
      </c>
      <c r="G472" s="243">
        <f t="shared" si="71"/>
        <v>0.44736842105263158</v>
      </c>
      <c r="H472" s="243">
        <f t="shared" si="72"/>
        <v>-1</v>
      </c>
      <c r="I472" s="243">
        <f t="shared" si="73"/>
        <v>-1</v>
      </c>
      <c r="J472" s="244" t="str">
        <f t="shared" si="74"/>
        <v/>
      </c>
      <c r="K472" s="245">
        <v>0</v>
      </c>
      <c r="L472" s="242">
        <v>0</v>
      </c>
      <c r="M472" s="243" t="str">
        <f t="shared" si="75"/>
        <v/>
      </c>
      <c r="N472" s="210">
        <v>38</v>
      </c>
      <c r="O472" s="242">
        <v>17</v>
      </c>
      <c r="P472" s="243">
        <f t="shared" si="76"/>
        <v>0.44736842105263158</v>
      </c>
      <c r="Q472" s="243">
        <f t="shared" si="77"/>
        <v>-1</v>
      </c>
      <c r="R472" s="243">
        <f t="shared" si="78"/>
        <v>-1</v>
      </c>
      <c r="S472" s="244" t="str">
        <f t="shared" si="79"/>
        <v/>
      </c>
    </row>
    <row r="473" spans="1:19" ht="15.75" thickTop="1" x14ac:dyDescent="0.25">
      <c r="A473" s="233" t="s">
        <v>454</v>
      </c>
      <c r="B473" s="234">
        <v>0</v>
      </c>
      <c r="C473" s="235">
        <v>0</v>
      </c>
      <c r="D473" s="236" t="str">
        <f t="shared" si="70"/>
        <v/>
      </c>
      <c r="E473" s="237">
        <v>405</v>
      </c>
      <c r="F473" s="235">
        <v>336</v>
      </c>
      <c r="G473" s="236">
        <f t="shared" si="71"/>
        <v>0.82962962962962961</v>
      </c>
      <c r="H473" s="236">
        <f t="shared" si="72"/>
        <v>-1</v>
      </c>
      <c r="I473" s="236">
        <f t="shared" si="73"/>
        <v>-1</v>
      </c>
      <c r="J473" s="238" t="str">
        <f t="shared" si="74"/>
        <v/>
      </c>
      <c r="K473" s="239">
        <v>0</v>
      </c>
      <c r="L473" s="235">
        <v>0</v>
      </c>
      <c r="M473" s="236" t="str">
        <f t="shared" si="75"/>
        <v/>
      </c>
      <c r="N473" s="237">
        <v>8058</v>
      </c>
      <c r="O473" s="235">
        <v>5290</v>
      </c>
      <c r="P473" s="236">
        <f t="shared" si="76"/>
        <v>0.6564904442789774</v>
      </c>
      <c r="Q473" s="236">
        <f t="shared" si="77"/>
        <v>-1</v>
      </c>
      <c r="R473" s="236">
        <f t="shared" si="78"/>
        <v>-1</v>
      </c>
      <c r="S473" s="238" t="str">
        <f t="shared" si="79"/>
        <v/>
      </c>
    </row>
    <row r="474" spans="1:19" ht="14.25" thickBot="1" x14ac:dyDescent="0.3">
      <c r="A474" s="206" t="s">
        <v>278</v>
      </c>
      <c r="B474" s="241">
        <v>0</v>
      </c>
      <c r="C474" s="242">
        <v>0</v>
      </c>
      <c r="D474" s="243" t="str">
        <f t="shared" si="70"/>
        <v/>
      </c>
      <c r="E474" s="210">
        <v>405</v>
      </c>
      <c r="F474" s="242">
        <v>336</v>
      </c>
      <c r="G474" s="243">
        <f t="shared" si="71"/>
        <v>0.82962962962962961</v>
      </c>
      <c r="H474" s="243">
        <f t="shared" si="72"/>
        <v>-1</v>
      </c>
      <c r="I474" s="243">
        <f t="shared" si="73"/>
        <v>-1</v>
      </c>
      <c r="J474" s="244" t="str">
        <f t="shared" si="74"/>
        <v/>
      </c>
      <c r="K474" s="245">
        <v>0</v>
      </c>
      <c r="L474" s="242">
        <v>0</v>
      </c>
      <c r="M474" s="243" t="str">
        <f t="shared" si="75"/>
        <v/>
      </c>
      <c r="N474" s="210">
        <v>8058</v>
      </c>
      <c r="O474" s="242">
        <v>5290</v>
      </c>
      <c r="P474" s="243">
        <f t="shared" si="76"/>
        <v>0.6564904442789774</v>
      </c>
      <c r="Q474" s="243">
        <f t="shared" si="77"/>
        <v>-1</v>
      </c>
      <c r="R474" s="243">
        <f t="shared" si="78"/>
        <v>-1</v>
      </c>
      <c r="S474" s="244" t="str">
        <f t="shared" si="79"/>
        <v/>
      </c>
    </row>
    <row r="475" spans="1:19" ht="15.75" thickTop="1" x14ac:dyDescent="0.25">
      <c r="A475" s="233" t="s">
        <v>415</v>
      </c>
      <c r="B475" s="234">
        <v>0</v>
      </c>
      <c r="C475" s="235">
        <v>0</v>
      </c>
      <c r="D475" s="236" t="str">
        <f t="shared" si="70"/>
        <v/>
      </c>
      <c r="E475" s="237">
        <v>1110</v>
      </c>
      <c r="F475" s="235">
        <v>943</v>
      </c>
      <c r="G475" s="236">
        <f t="shared" si="71"/>
        <v>0.84954954954954953</v>
      </c>
      <c r="H475" s="236">
        <f t="shared" si="72"/>
        <v>-1</v>
      </c>
      <c r="I475" s="236">
        <f t="shared" si="73"/>
        <v>-1</v>
      </c>
      <c r="J475" s="238" t="str">
        <f t="shared" si="74"/>
        <v/>
      </c>
      <c r="K475" s="239">
        <v>3563</v>
      </c>
      <c r="L475" s="235">
        <v>3022</v>
      </c>
      <c r="M475" s="236">
        <f t="shared" si="75"/>
        <v>0.84816166152118999</v>
      </c>
      <c r="N475" s="237">
        <v>8040</v>
      </c>
      <c r="O475" s="235">
        <v>6162</v>
      </c>
      <c r="P475" s="236">
        <f t="shared" si="76"/>
        <v>0.7664179104477612</v>
      </c>
      <c r="Q475" s="236">
        <f t="shared" si="77"/>
        <v>-0.55684079601990044</v>
      </c>
      <c r="R475" s="236">
        <f t="shared" si="78"/>
        <v>-0.50957481337228172</v>
      </c>
      <c r="S475" s="238">
        <f t="shared" si="79"/>
        <v>8.1743751073428794E-2</v>
      </c>
    </row>
    <row r="476" spans="1:19" ht="14.25" thickBot="1" x14ac:dyDescent="0.3">
      <c r="A476" s="206" t="s">
        <v>282</v>
      </c>
      <c r="B476" s="241">
        <v>0</v>
      </c>
      <c r="C476" s="242">
        <v>0</v>
      </c>
      <c r="D476" s="243" t="str">
        <f t="shared" si="70"/>
        <v/>
      </c>
      <c r="E476" s="210">
        <v>1110</v>
      </c>
      <c r="F476" s="242">
        <v>943</v>
      </c>
      <c r="G476" s="243">
        <f t="shared" si="71"/>
        <v>0.84954954954954953</v>
      </c>
      <c r="H476" s="243">
        <f t="shared" si="72"/>
        <v>-1</v>
      </c>
      <c r="I476" s="243">
        <f t="shared" si="73"/>
        <v>-1</v>
      </c>
      <c r="J476" s="244" t="str">
        <f t="shared" si="74"/>
        <v/>
      </c>
      <c r="K476" s="245">
        <v>3563</v>
      </c>
      <c r="L476" s="242">
        <v>3022</v>
      </c>
      <c r="M476" s="243">
        <f t="shared" si="75"/>
        <v>0.84816166152118999</v>
      </c>
      <c r="N476" s="210">
        <v>8040</v>
      </c>
      <c r="O476" s="242">
        <v>6162</v>
      </c>
      <c r="P476" s="243">
        <f t="shared" si="76"/>
        <v>0.7664179104477612</v>
      </c>
      <c r="Q476" s="243">
        <f t="shared" si="77"/>
        <v>-0.55684079601990044</v>
      </c>
      <c r="R476" s="243">
        <f t="shared" si="78"/>
        <v>-0.50957481337228172</v>
      </c>
      <c r="S476" s="244">
        <f t="shared" si="79"/>
        <v>8.1743751073428794E-2</v>
      </c>
    </row>
    <row r="477" spans="1:19" ht="15.75" thickTop="1" x14ac:dyDescent="0.25">
      <c r="A477" s="233" t="s">
        <v>421</v>
      </c>
      <c r="B477" s="234">
        <v>0</v>
      </c>
      <c r="C477" s="235">
        <v>0</v>
      </c>
      <c r="D477" s="236" t="str">
        <f t="shared" si="70"/>
        <v/>
      </c>
      <c r="E477" s="237">
        <v>38</v>
      </c>
      <c r="F477" s="235">
        <v>3</v>
      </c>
      <c r="G477" s="236">
        <f t="shared" si="71"/>
        <v>7.8947368421052627E-2</v>
      </c>
      <c r="H477" s="236">
        <f t="shared" si="72"/>
        <v>-1</v>
      </c>
      <c r="I477" s="236">
        <f t="shared" si="73"/>
        <v>-1</v>
      </c>
      <c r="J477" s="238" t="str">
        <f t="shared" si="74"/>
        <v/>
      </c>
      <c r="K477" s="239">
        <v>0</v>
      </c>
      <c r="L477" s="235">
        <v>0</v>
      </c>
      <c r="M477" s="236" t="str">
        <f t="shared" si="75"/>
        <v/>
      </c>
      <c r="N477" s="237">
        <v>76</v>
      </c>
      <c r="O477" s="235">
        <v>30</v>
      </c>
      <c r="P477" s="236">
        <f t="shared" si="76"/>
        <v>0.39473684210526316</v>
      </c>
      <c r="Q477" s="236">
        <f t="shared" si="77"/>
        <v>-1</v>
      </c>
      <c r="R477" s="236">
        <f t="shared" si="78"/>
        <v>-1</v>
      </c>
      <c r="S477" s="238" t="str">
        <f t="shared" si="79"/>
        <v/>
      </c>
    </row>
    <row r="478" spans="1:19" x14ac:dyDescent="0.25">
      <c r="A478" s="206" t="s">
        <v>280</v>
      </c>
      <c r="B478" s="241">
        <v>0</v>
      </c>
      <c r="C478" s="242">
        <v>0</v>
      </c>
      <c r="D478" s="243" t="str">
        <f t="shared" si="70"/>
        <v/>
      </c>
      <c r="E478" s="210">
        <v>0</v>
      </c>
      <c r="F478" s="242">
        <v>0</v>
      </c>
      <c r="G478" s="243" t="str">
        <f t="shared" si="71"/>
        <v/>
      </c>
      <c r="H478" s="243" t="str">
        <f t="shared" si="72"/>
        <v/>
      </c>
      <c r="I478" s="243" t="str">
        <f t="shared" si="73"/>
        <v/>
      </c>
      <c r="J478" s="244" t="str">
        <f t="shared" si="74"/>
        <v/>
      </c>
      <c r="K478" s="245">
        <v>0</v>
      </c>
      <c r="L478" s="242">
        <v>0</v>
      </c>
      <c r="M478" s="243" t="str">
        <f t="shared" si="75"/>
        <v/>
      </c>
      <c r="N478" s="210">
        <v>38</v>
      </c>
      <c r="O478" s="242">
        <v>27</v>
      </c>
      <c r="P478" s="243">
        <f t="shared" si="76"/>
        <v>0.71052631578947367</v>
      </c>
      <c r="Q478" s="243">
        <f t="shared" si="77"/>
        <v>-1</v>
      </c>
      <c r="R478" s="243">
        <f t="shared" si="78"/>
        <v>-1</v>
      </c>
      <c r="S478" s="244" t="str">
        <f t="shared" si="79"/>
        <v/>
      </c>
    </row>
    <row r="479" spans="1:19" ht="14.25" thickBot="1" x14ac:dyDescent="0.3">
      <c r="A479" s="206" t="s">
        <v>281</v>
      </c>
      <c r="B479" s="241">
        <v>0</v>
      </c>
      <c r="C479" s="242">
        <v>0</v>
      </c>
      <c r="D479" s="243" t="str">
        <f t="shared" si="70"/>
        <v/>
      </c>
      <c r="E479" s="210">
        <v>38</v>
      </c>
      <c r="F479" s="242">
        <v>3</v>
      </c>
      <c r="G479" s="243">
        <f t="shared" si="71"/>
        <v>7.8947368421052627E-2</v>
      </c>
      <c r="H479" s="243">
        <f t="shared" si="72"/>
        <v>-1</v>
      </c>
      <c r="I479" s="243">
        <f t="shared" si="73"/>
        <v>-1</v>
      </c>
      <c r="J479" s="244" t="str">
        <f t="shared" si="74"/>
        <v/>
      </c>
      <c r="K479" s="245">
        <v>0</v>
      </c>
      <c r="L479" s="242">
        <v>0</v>
      </c>
      <c r="M479" s="243" t="str">
        <f t="shared" si="75"/>
        <v/>
      </c>
      <c r="N479" s="210">
        <v>38</v>
      </c>
      <c r="O479" s="242">
        <v>3</v>
      </c>
      <c r="P479" s="243">
        <f t="shared" si="76"/>
        <v>7.8947368421052627E-2</v>
      </c>
      <c r="Q479" s="243">
        <f t="shared" si="77"/>
        <v>-1</v>
      </c>
      <c r="R479" s="243">
        <f t="shared" si="78"/>
        <v>-1</v>
      </c>
      <c r="S479" s="244" t="str">
        <f t="shared" si="79"/>
        <v/>
      </c>
    </row>
    <row r="480" spans="1:19" ht="15.75" thickTop="1" x14ac:dyDescent="0.25">
      <c r="A480" s="233" t="s">
        <v>412</v>
      </c>
      <c r="B480" s="234">
        <v>0</v>
      </c>
      <c r="C480" s="235">
        <v>0</v>
      </c>
      <c r="D480" s="236" t="str">
        <f t="shared" si="70"/>
        <v/>
      </c>
      <c r="E480" s="237">
        <v>0</v>
      </c>
      <c r="F480" s="235">
        <v>0</v>
      </c>
      <c r="G480" s="236" t="str">
        <f t="shared" si="71"/>
        <v/>
      </c>
      <c r="H480" s="236" t="str">
        <f t="shared" si="72"/>
        <v/>
      </c>
      <c r="I480" s="236" t="str">
        <f t="shared" si="73"/>
        <v/>
      </c>
      <c r="J480" s="238" t="str">
        <f t="shared" si="74"/>
        <v/>
      </c>
      <c r="K480" s="239">
        <v>19</v>
      </c>
      <c r="L480" s="235">
        <v>6</v>
      </c>
      <c r="M480" s="236">
        <f t="shared" si="75"/>
        <v>0.31578947368421051</v>
      </c>
      <c r="N480" s="237">
        <v>0</v>
      </c>
      <c r="O480" s="235">
        <v>0</v>
      </c>
      <c r="P480" s="236" t="str">
        <f t="shared" si="76"/>
        <v/>
      </c>
      <c r="Q480" s="236" t="str">
        <f t="shared" si="77"/>
        <v/>
      </c>
      <c r="R480" s="236" t="str">
        <f t="shared" si="78"/>
        <v/>
      </c>
      <c r="S480" s="238" t="str">
        <f t="shared" si="79"/>
        <v/>
      </c>
    </row>
    <row r="481" spans="1:19" ht="14.25" thickBot="1" x14ac:dyDescent="0.3">
      <c r="A481" s="206" t="s">
        <v>281</v>
      </c>
      <c r="B481" s="241">
        <v>0</v>
      </c>
      <c r="C481" s="242">
        <v>0</v>
      </c>
      <c r="D481" s="243" t="str">
        <f t="shared" si="70"/>
        <v/>
      </c>
      <c r="E481" s="210">
        <v>0</v>
      </c>
      <c r="F481" s="242">
        <v>0</v>
      </c>
      <c r="G481" s="243" t="str">
        <f t="shared" si="71"/>
        <v/>
      </c>
      <c r="H481" s="243" t="str">
        <f t="shared" si="72"/>
        <v/>
      </c>
      <c r="I481" s="243" t="str">
        <f t="shared" si="73"/>
        <v/>
      </c>
      <c r="J481" s="244" t="str">
        <f t="shared" si="74"/>
        <v/>
      </c>
      <c r="K481" s="245">
        <v>19</v>
      </c>
      <c r="L481" s="242">
        <v>6</v>
      </c>
      <c r="M481" s="243">
        <f t="shared" si="75"/>
        <v>0.31578947368421051</v>
      </c>
      <c r="N481" s="210">
        <v>0</v>
      </c>
      <c r="O481" s="242">
        <v>0</v>
      </c>
      <c r="P481" s="243" t="str">
        <f t="shared" si="76"/>
        <v/>
      </c>
      <c r="Q481" s="243" t="str">
        <f t="shared" si="77"/>
        <v/>
      </c>
      <c r="R481" s="243" t="str">
        <f t="shared" si="78"/>
        <v/>
      </c>
      <c r="S481" s="244" t="str">
        <f t="shared" si="79"/>
        <v/>
      </c>
    </row>
    <row r="482" spans="1:19" ht="15.75" thickTop="1" x14ac:dyDescent="0.25">
      <c r="A482" s="233" t="s">
        <v>455</v>
      </c>
      <c r="B482" s="234">
        <v>0</v>
      </c>
      <c r="C482" s="235">
        <v>0</v>
      </c>
      <c r="D482" s="236" t="str">
        <f t="shared" si="70"/>
        <v/>
      </c>
      <c r="E482" s="237">
        <v>0</v>
      </c>
      <c r="F482" s="235">
        <v>0</v>
      </c>
      <c r="G482" s="236" t="str">
        <f t="shared" si="71"/>
        <v/>
      </c>
      <c r="H482" s="236" t="str">
        <f t="shared" si="72"/>
        <v/>
      </c>
      <c r="I482" s="236" t="str">
        <f t="shared" si="73"/>
        <v/>
      </c>
      <c r="J482" s="238" t="str">
        <f t="shared" si="74"/>
        <v/>
      </c>
      <c r="K482" s="239">
        <v>0</v>
      </c>
      <c r="L482" s="235">
        <v>0</v>
      </c>
      <c r="M482" s="236" t="str">
        <f t="shared" si="75"/>
        <v/>
      </c>
      <c r="N482" s="237">
        <v>125</v>
      </c>
      <c r="O482" s="235">
        <v>96</v>
      </c>
      <c r="P482" s="236">
        <f t="shared" si="76"/>
        <v>0.76800000000000002</v>
      </c>
      <c r="Q482" s="236">
        <f t="shared" si="77"/>
        <v>-1</v>
      </c>
      <c r="R482" s="236">
        <f t="shared" si="78"/>
        <v>-1</v>
      </c>
      <c r="S482" s="238" t="str">
        <f t="shared" si="79"/>
        <v/>
      </c>
    </row>
    <row r="483" spans="1:19" ht="14.25" thickBot="1" x14ac:dyDescent="0.3">
      <c r="A483" s="206" t="s">
        <v>282</v>
      </c>
      <c r="B483" s="241">
        <v>0</v>
      </c>
      <c r="C483" s="242">
        <v>0</v>
      </c>
      <c r="D483" s="243" t="str">
        <f t="shared" si="70"/>
        <v/>
      </c>
      <c r="E483" s="210">
        <v>0</v>
      </c>
      <c r="F483" s="242">
        <v>0</v>
      </c>
      <c r="G483" s="243" t="str">
        <f t="shared" si="71"/>
        <v/>
      </c>
      <c r="H483" s="243" t="str">
        <f t="shared" si="72"/>
        <v/>
      </c>
      <c r="I483" s="243" t="str">
        <f t="shared" si="73"/>
        <v/>
      </c>
      <c r="J483" s="244" t="str">
        <f t="shared" si="74"/>
        <v/>
      </c>
      <c r="K483" s="245">
        <v>0</v>
      </c>
      <c r="L483" s="242">
        <v>0</v>
      </c>
      <c r="M483" s="243" t="str">
        <f t="shared" si="75"/>
        <v/>
      </c>
      <c r="N483" s="210">
        <v>125</v>
      </c>
      <c r="O483" s="242">
        <v>96</v>
      </c>
      <c r="P483" s="243">
        <f t="shared" si="76"/>
        <v>0.76800000000000002</v>
      </c>
      <c r="Q483" s="243">
        <f t="shared" si="77"/>
        <v>-1</v>
      </c>
      <c r="R483" s="243">
        <f t="shared" si="78"/>
        <v>-1</v>
      </c>
      <c r="S483" s="244" t="str">
        <f t="shared" si="79"/>
        <v/>
      </c>
    </row>
    <row r="484" spans="1:19" ht="15.75" thickTop="1" x14ac:dyDescent="0.25">
      <c r="A484" s="233" t="s">
        <v>481</v>
      </c>
      <c r="B484" s="234">
        <v>0</v>
      </c>
      <c r="C484" s="235">
        <v>0</v>
      </c>
      <c r="D484" s="236" t="str">
        <f t="shared" si="70"/>
        <v/>
      </c>
      <c r="E484" s="237">
        <v>0</v>
      </c>
      <c r="F484" s="235">
        <v>0</v>
      </c>
      <c r="G484" s="236" t="str">
        <f t="shared" si="71"/>
        <v/>
      </c>
      <c r="H484" s="236" t="str">
        <f t="shared" si="72"/>
        <v/>
      </c>
      <c r="I484" s="236" t="str">
        <f t="shared" si="73"/>
        <v/>
      </c>
      <c r="J484" s="238" t="str">
        <f t="shared" si="74"/>
        <v/>
      </c>
      <c r="K484" s="239">
        <v>42</v>
      </c>
      <c r="L484" s="235">
        <v>6</v>
      </c>
      <c r="M484" s="236">
        <f t="shared" si="75"/>
        <v>0.14285714285714285</v>
      </c>
      <c r="N484" s="237">
        <v>0</v>
      </c>
      <c r="O484" s="235">
        <v>0</v>
      </c>
      <c r="P484" s="236" t="str">
        <f t="shared" si="76"/>
        <v/>
      </c>
      <c r="Q484" s="236" t="str">
        <f t="shared" si="77"/>
        <v/>
      </c>
      <c r="R484" s="236" t="str">
        <f t="shared" si="78"/>
        <v/>
      </c>
      <c r="S484" s="238" t="str">
        <f t="shared" si="79"/>
        <v/>
      </c>
    </row>
    <row r="485" spans="1:19" ht="14.25" thickBot="1" x14ac:dyDescent="0.3">
      <c r="A485" s="206" t="s">
        <v>280</v>
      </c>
      <c r="B485" s="241">
        <v>0</v>
      </c>
      <c r="C485" s="242">
        <v>0</v>
      </c>
      <c r="D485" s="243" t="str">
        <f t="shared" si="70"/>
        <v/>
      </c>
      <c r="E485" s="210">
        <v>0</v>
      </c>
      <c r="F485" s="242">
        <v>0</v>
      </c>
      <c r="G485" s="243" t="str">
        <f t="shared" si="71"/>
        <v/>
      </c>
      <c r="H485" s="243" t="str">
        <f t="shared" si="72"/>
        <v/>
      </c>
      <c r="I485" s="243" t="str">
        <f t="shared" si="73"/>
        <v/>
      </c>
      <c r="J485" s="244" t="str">
        <f t="shared" si="74"/>
        <v/>
      </c>
      <c r="K485" s="245">
        <v>42</v>
      </c>
      <c r="L485" s="242">
        <v>6</v>
      </c>
      <c r="M485" s="243">
        <f t="shared" si="75"/>
        <v>0.14285714285714285</v>
      </c>
      <c r="N485" s="210">
        <v>0</v>
      </c>
      <c r="O485" s="242">
        <v>0</v>
      </c>
      <c r="P485" s="243" t="str">
        <f t="shared" si="76"/>
        <v/>
      </c>
      <c r="Q485" s="243" t="str">
        <f t="shared" si="77"/>
        <v/>
      </c>
      <c r="R485" s="243" t="str">
        <f t="shared" si="78"/>
        <v/>
      </c>
      <c r="S485" s="244" t="str">
        <f t="shared" si="79"/>
        <v/>
      </c>
    </row>
    <row r="486" spans="1:19" ht="15.75" thickTop="1" x14ac:dyDescent="0.25">
      <c r="A486" s="233" t="s">
        <v>456</v>
      </c>
      <c r="B486" s="234">
        <v>0</v>
      </c>
      <c r="C486" s="235">
        <v>0</v>
      </c>
      <c r="D486" s="236" t="str">
        <f t="shared" si="70"/>
        <v/>
      </c>
      <c r="E486" s="237">
        <v>1489</v>
      </c>
      <c r="F486" s="235">
        <v>1116</v>
      </c>
      <c r="G486" s="236">
        <f t="shared" si="71"/>
        <v>0.74949630624580255</v>
      </c>
      <c r="H486" s="236">
        <f t="shared" si="72"/>
        <v>-1</v>
      </c>
      <c r="I486" s="236">
        <f t="shared" si="73"/>
        <v>-1</v>
      </c>
      <c r="J486" s="238" t="str">
        <f t="shared" si="74"/>
        <v/>
      </c>
      <c r="K486" s="239">
        <v>4255</v>
      </c>
      <c r="L486" s="235">
        <v>3547</v>
      </c>
      <c r="M486" s="236">
        <f t="shared" si="75"/>
        <v>0.8336075205640423</v>
      </c>
      <c r="N486" s="237">
        <v>7722</v>
      </c>
      <c r="O486" s="235">
        <v>5653</v>
      </c>
      <c r="P486" s="236">
        <f t="shared" si="76"/>
        <v>0.7320642320642321</v>
      </c>
      <c r="Q486" s="236">
        <f t="shared" si="77"/>
        <v>-0.44897694897694895</v>
      </c>
      <c r="R486" s="236">
        <f t="shared" si="78"/>
        <v>-0.37254555103484877</v>
      </c>
      <c r="S486" s="238">
        <f t="shared" si="79"/>
        <v>0.1015432884998102</v>
      </c>
    </row>
    <row r="487" spans="1:19" ht="14.25" thickBot="1" x14ac:dyDescent="0.3">
      <c r="A487" s="206" t="s">
        <v>282</v>
      </c>
      <c r="B487" s="241">
        <v>0</v>
      </c>
      <c r="C487" s="242">
        <v>0</v>
      </c>
      <c r="D487" s="243" t="str">
        <f t="shared" si="70"/>
        <v/>
      </c>
      <c r="E487" s="210">
        <v>1489</v>
      </c>
      <c r="F487" s="242">
        <v>1116</v>
      </c>
      <c r="G487" s="243">
        <f t="shared" si="71"/>
        <v>0.74949630624580255</v>
      </c>
      <c r="H487" s="243">
        <f t="shared" si="72"/>
        <v>-1</v>
      </c>
      <c r="I487" s="243">
        <f t="shared" si="73"/>
        <v>-1</v>
      </c>
      <c r="J487" s="244" t="str">
        <f t="shared" si="74"/>
        <v/>
      </c>
      <c r="K487" s="245">
        <v>4255</v>
      </c>
      <c r="L487" s="242">
        <v>3547</v>
      </c>
      <c r="M487" s="243">
        <f t="shared" si="75"/>
        <v>0.8336075205640423</v>
      </c>
      <c r="N487" s="210">
        <v>7722</v>
      </c>
      <c r="O487" s="242">
        <v>5653</v>
      </c>
      <c r="P487" s="243">
        <f t="shared" si="76"/>
        <v>0.7320642320642321</v>
      </c>
      <c r="Q487" s="243">
        <f t="shared" si="77"/>
        <v>-0.44897694897694895</v>
      </c>
      <c r="R487" s="243">
        <f t="shared" si="78"/>
        <v>-0.37254555103484877</v>
      </c>
      <c r="S487" s="244">
        <f t="shared" si="79"/>
        <v>0.1015432884998102</v>
      </c>
    </row>
    <row r="488" spans="1:19" ht="16.5" thickTop="1" thickBot="1" x14ac:dyDescent="0.3">
      <c r="A488" s="233" t="s">
        <v>490</v>
      </c>
      <c r="B488" s="234">
        <v>0</v>
      </c>
      <c r="C488" s="235">
        <v>0</v>
      </c>
      <c r="D488" s="236" t="str">
        <f t="shared" si="70"/>
        <v/>
      </c>
      <c r="E488" s="237">
        <v>0</v>
      </c>
      <c r="F488" s="235">
        <v>0</v>
      </c>
      <c r="G488" s="236" t="str">
        <f t="shared" si="71"/>
        <v/>
      </c>
      <c r="H488" s="236" t="str">
        <f t="shared" si="72"/>
        <v/>
      </c>
      <c r="I488" s="236" t="str">
        <f t="shared" si="73"/>
        <v/>
      </c>
      <c r="J488" s="238" t="str">
        <f t="shared" si="74"/>
        <v/>
      </c>
      <c r="K488" s="239">
        <v>964</v>
      </c>
      <c r="L488" s="235">
        <v>367</v>
      </c>
      <c r="M488" s="236">
        <f t="shared" si="75"/>
        <v>0.38070539419087135</v>
      </c>
      <c r="N488" s="237">
        <v>0</v>
      </c>
      <c r="O488" s="235">
        <v>0</v>
      </c>
      <c r="P488" s="236" t="str">
        <f t="shared" si="76"/>
        <v/>
      </c>
      <c r="Q488" s="236" t="str">
        <f t="shared" si="77"/>
        <v/>
      </c>
      <c r="R488" s="236" t="str">
        <f t="shared" si="78"/>
        <v/>
      </c>
      <c r="S488" s="238" t="str">
        <f t="shared" si="79"/>
        <v/>
      </c>
    </row>
    <row r="489" spans="1:19" ht="16.5" thickTop="1" thickBot="1" x14ac:dyDescent="0.3">
      <c r="A489" s="233" t="s">
        <v>286</v>
      </c>
      <c r="B489" s="234">
        <v>0</v>
      </c>
      <c r="C489" s="235">
        <v>0</v>
      </c>
      <c r="D489" s="236" t="str">
        <f t="shared" si="70"/>
        <v/>
      </c>
      <c r="E489" s="237">
        <v>0</v>
      </c>
      <c r="F489" s="235">
        <v>0</v>
      </c>
      <c r="G489" s="236" t="str">
        <f t="shared" si="71"/>
        <v/>
      </c>
      <c r="H489" s="236" t="str">
        <f t="shared" si="72"/>
        <v/>
      </c>
      <c r="I489" s="236" t="str">
        <f t="shared" si="73"/>
        <v/>
      </c>
      <c r="J489" s="238" t="str">
        <f t="shared" si="74"/>
        <v/>
      </c>
      <c r="K489" s="239">
        <v>964</v>
      </c>
      <c r="L489" s="235">
        <v>367</v>
      </c>
      <c r="M489" s="236">
        <f t="shared" si="75"/>
        <v>0.38070539419087135</v>
      </c>
      <c r="N489" s="237">
        <v>0</v>
      </c>
      <c r="O489" s="235">
        <v>0</v>
      </c>
      <c r="P489" s="236" t="str">
        <f t="shared" si="76"/>
        <v/>
      </c>
      <c r="Q489" s="236" t="str">
        <f t="shared" si="77"/>
        <v/>
      </c>
      <c r="R489" s="236" t="str">
        <f t="shared" si="78"/>
        <v/>
      </c>
      <c r="S489" s="238" t="str">
        <f t="shared" si="79"/>
        <v/>
      </c>
    </row>
    <row r="490" spans="1:19" ht="15.75" thickTop="1" x14ac:dyDescent="0.25">
      <c r="A490" s="233" t="s">
        <v>457</v>
      </c>
      <c r="B490" s="234">
        <v>0</v>
      </c>
      <c r="C490" s="235">
        <v>0</v>
      </c>
      <c r="D490" s="236" t="str">
        <f t="shared" si="70"/>
        <v/>
      </c>
      <c r="E490" s="237">
        <v>0</v>
      </c>
      <c r="F490" s="235">
        <v>0</v>
      </c>
      <c r="G490" s="236" t="str">
        <f t="shared" si="71"/>
        <v/>
      </c>
      <c r="H490" s="236" t="str">
        <f t="shared" si="72"/>
        <v/>
      </c>
      <c r="I490" s="236" t="str">
        <f t="shared" si="73"/>
        <v/>
      </c>
      <c r="J490" s="238" t="str">
        <f t="shared" si="74"/>
        <v/>
      </c>
      <c r="K490" s="239">
        <v>0</v>
      </c>
      <c r="L490" s="235">
        <v>0</v>
      </c>
      <c r="M490" s="236" t="str">
        <f t="shared" si="75"/>
        <v/>
      </c>
      <c r="N490" s="237">
        <v>122</v>
      </c>
      <c r="O490" s="235">
        <v>98</v>
      </c>
      <c r="P490" s="236">
        <f t="shared" si="76"/>
        <v>0.80327868852459017</v>
      </c>
      <c r="Q490" s="236">
        <f t="shared" si="77"/>
        <v>-1</v>
      </c>
      <c r="R490" s="236">
        <f t="shared" si="78"/>
        <v>-1</v>
      </c>
      <c r="S490" s="238" t="str">
        <f t="shared" si="79"/>
        <v/>
      </c>
    </row>
    <row r="491" spans="1:19" ht="14.25" thickBot="1" x14ac:dyDescent="0.3">
      <c r="A491" s="206" t="s">
        <v>282</v>
      </c>
      <c r="B491" s="241">
        <v>0</v>
      </c>
      <c r="C491" s="242">
        <v>0</v>
      </c>
      <c r="D491" s="243" t="str">
        <f t="shared" si="70"/>
        <v/>
      </c>
      <c r="E491" s="210">
        <v>0</v>
      </c>
      <c r="F491" s="242">
        <v>0</v>
      </c>
      <c r="G491" s="243" t="str">
        <f t="shared" si="71"/>
        <v/>
      </c>
      <c r="H491" s="243" t="str">
        <f t="shared" si="72"/>
        <v/>
      </c>
      <c r="I491" s="243" t="str">
        <f t="shared" si="73"/>
        <v/>
      </c>
      <c r="J491" s="244" t="str">
        <f t="shared" si="74"/>
        <v/>
      </c>
      <c r="K491" s="245">
        <v>0</v>
      </c>
      <c r="L491" s="242">
        <v>0</v>
      </c>
      <c r="M491" s="243" t="str">
        <f t="shared" si="75"/>
        <v/>
      </c>
      <c r="N491" s="210">
        <v>122</v>
      </c>
      <c r="O491" s="242">
        <v>98</v>
      </c>
      <c r="P491" s="243">
        <f t="shared" si="76"/>
        <v>0.80327868852459017</v>
      </c>
      <c r="Q491" s="243">
        <f t="shared" si="77"/>
        <v>-1</v>
      </c>
      <c r="R491" s="243">
        <f t="shared" si="78"/>
        <v>-1</v>
      </c>
      <c r="S491" s="244" t="str">
        <f t="shared" si="79"/>
        <v/>
      </c>
    </row>
    <row r="492" spans="1:19" ht="15.75" thickTop="1" x14ac:dyDescent="0.25">
      <c r="A492" s="233" t="s">
        <v>441</v>
      </c>
      <c r="B492" s="234">
        <v>0</v>
      </c>
      <c r="C492" s="235">
        <v>0</v>
      </c>
      <c r="D492" s="236" t="str">
        <f t="shared" si="70"/>
        <v/>
      </c>
      <c r="E492" s="237">
        <v>0</v>
      </c>
      <c r="F492" s="235">
        <v>0</v>
      </c>
      <c r="G492" s="236" t="str">
        <f t="shared" si="71"/>
        <v/>
      </c>
      <c r="H492" s="236" t="str">
        <f t="shared" si="72"/>
        <v/>
      </c>
      <c r="I492" s="236" t="str">
        <f t="shared" si="73"/>
        <v/>
      </c>
      <c r="J492" s="238" t="str">
        <f t="shared" si="74"/>
        <v/>
      </c>
      <c r="K492" s="239">
        <v>0</v>
      </c>
      <c r="L492" s="235">
        <v>0</v>
      </c>
      <c r="M492" s="236" t="str">
        <f t="shared" si="75"/>
        <v/>
      </c>
      <c r="N492" s="237">
        <v>634</v>
      </c>
      <c r="O492" s="235">
        <v>388</v>
      </c>
      <c r="P492" s="236">
        <f t="shared" si="76"/>
        <v>0.61198738170347</v>
      </c>
      <c r="Q492" s="236">
        <f t="shared" si="77"/>
        <v>-1</v>
      </c>
      <c r="R492" s="236">
        <f t="shared" si="78"/>
        <v>-1</v>
      </c>
      <c r="S492" s="238" t="str">
        <f t="shared" si="79"/>
        <v/>
      </c>
    </row>
    <row r="493" spans="1:19" ht="14.25" thickBot="1" x14ac:dyDescent="0.3">
      <c r="A493" s="206" t="s">
        <v>278</v>
      </c>
      <c r="B493" s="241">
        <v>0</v>
      </c>
      <c r="C493" s="242">
        <v>0</v>
      </c>
      <c r="D493" s="243" t="str">
        <f t="shared" si="70"/>
        <v/>
      </c>
      <c r="E493" s="210">
        <v>0</v>
      </c>
      <c r="F493" s="242">
        <v>0</v>
      </c>
      <c r="G493" s="243" t="str">
        <f t="shared" si="71"/>
        <v/>
      </c>
      <c r="H493" s="243" t="str">
        <f t="shared" si="72"/>
        <v/>
      </c>
      <c r="I493" s="243" t="str">
        <f t="shared" si="73"/>
        <v/>
      </c>
      <c r="J493" s="244" t="str">
        <f t="shared" si="74"/>
        <v/>
      </c>
      <c r="K493" s="245">
        <v>0</v>
      </c>
      <c r="L493" s="242">
        <v>0</v>
      </c>
      <c r="M493" s="243" t="str">
        <f t="shared" si="75"/>
        <v/>
      </c>
      <c r="N493" s="210">
        <v>634</v>
      </c>
      <c r="O493" s="242">
        <v>388</v>
      </c>
      <c r="P493" s="243">
        <f t="shared" si="76"/>
        <v>0.61198738170347</v>
      </c>
      <c r="Q493" s="243">
        <f t="shared" si="77"/>
        <v>-1</v>
      </c>
      <c r="R493" s="243">
        <f t="shared" si="78"/>
        <v>-1</v>
      </c>
      <c r="S493" s="244" t="str">
        <f t="shared" si="79"/>
        <v/>
      </c>
    </row>
    <row r="494" spans="1:19" ht="15.75" thickTop="1" x14ac:dyDescent="0.25">
      <c r="A494" s="233" t="s">
        <v>437</v>
      </c>
      <c r="B494" s="234">
        <v>0</v>
      </c>
      <c r="C494" s="235">
        <v>0</v>
      </c>
      <c r="D494" s="236" t="str">
        <f t="shared" si="70"/>
        <v/>
      </c>
      <c r="E494" s="237">
        <v>0</v>
      </c>
      <c r="F494" s="235">
        <v>0</v>
      </c>
      <c r="G494" s="236" t="str">
        <f t="shared" si="71"/>
        <v/>
      </c>
      <c r="H494" s="236" t="str">
        <f t="shared" si="72"/>
        <v/>
      </c>
      <c r="I494" s="236" t="str">
        <f t="shared" si="73"/>
        <v/>
      </c>
      <c r="J494" s="238" t="str">
        <f t="shared" si="74"/>
        <v/>
      </c>
      <c r="K494" s="239">
        <v>174</v>
      </c>
      <c r="L494" s="235">
        <v>0</v>
      </c>
      <c r="M494" s="236">
        <f t="shared" si="75"/>
        <v>0</v>
      </c>
      <c r="N494" s="237">
        <v>0</v>
      </c>
      <c r="O494" s="235">
        <v>0</v>
      </c>
      <c r="P494" s="236" t="str">
        <f t="shared" si="76"/>
        <v/>
      </c>
      <c r="Q494" s="236" t="str">
        <f t="shared" si="77"/>
        <v/>
      </c>
      <c r="R494" s="236" t="str">
        <f t="shared" si="78"/>
        <v/>
      </c>
      <c r="S494" s="238" t="str">
        <f t="shared" si="79"/>
        <v/>
      </c>
    </row>
    <row r="495" spans="1:19" ht="14.25" thickBot="1" x14ac:dyDescent="0.3">
      <c r="A495" s="206" t="s">
        <v>126</v>
      </c>
      <c r="B495" s="241">
        <v>0</v>
      </c>
      <c r="C495" s="242">
        <v>0</v>
      </c>
      <c r="D495" s="243" t="str">
        <f t="shared" si="70"/>
        <v/>
      </c>
      <c r="E495" s="210">
        <v>0</v>
      </c>
      <c r="F495" s="242">
        <v>0</v>
      </c>
      <c r="G495" s="243" t="str">
        <f t="shared" si="71"/>
        <v/>
      </c>
      <c r="H495" s="243" t="str">
        <f t="shared" si="72"/>
        <v/>
      </c>
      <c r="I495" s="243" t="str">
        <f t="shared" si="73"/>
        <v/>
      </c>
      <c r="J495" s="244" t="str">
        <f t="shared" si="74"/>
        <v/>
      </c>
      <c r="K495" s="245">
        <v>174</v>
      </c>
      <c r="L495" s="242">
        <v>0</v>
      </c>
      <c r="M495" s="243">
        <f t="shared" si="75"/>
        <v>0</v>
      </c>
      <c r="N495" s="210">
        <v>0</v>
      </c>
      <c r="O495" s="242">
        <v>0</v>
      </c>
      <c r="P495" s="243" t="str">
        <f t="shared" si="76"/>
        <v/>
      </c>
      <c r="Q495" s="243" t="str">
        <f t="shared" si="77"/>
        <v/>
      </c>
      <c r="R495" s="243" t="str">
        <f t="shared" si="78"/>
        <v/>
      </c>
      <c r="S495" s="244" t="str">
        <f t="shared" si="79"/>
        <v/>
      </c>
    </row>
    <row r="496" spans="1:19" ht="15.75" thickTop="1" x14ac:dyDescent="0.25">
      <c r="A496" s="233" t="s">
        <v>500</v>
      </c>
      <c r="B496" s="234">
        <v>0</v>
      </c>
      <c r="C496" s="235">
        <v>0</v>
      </c>
      <c r="D496" s="236" t="str">
        <f t="shared" si="70"/>
        <v/>
      </c>
      <c r="E496" s="237">
        <v>0</v>
      </c>
      <c r="F496" s="235">
        <v>0</v>
      </c>
      <c r="G496" s="236" t="str">
        <f t="shared" si="71"/>
        <v/>
      </c>
      <c r="H496" s="236" t="str">
        <f t="shared" si="72"/>
        <v/>
      </c>
      <c r="I496" s="236" t="str">
        <f t="shared" si="73"/>
        <v/>
      </c>
      <c r="J496" s="238" t="str">
        <f t="shared" si="74"/>
        <v/>
      </c>
      <c r="K496" s="239">
        <v>0</v>
      </c>
      <c r="L496" s="235">
        <v>0</v>
      </c>
      <c r="M496" s="236" t="str">
        <f t="shared" si="75"/>
        <v/>
      </c>
      <c r="N496" s="237">
        <v>38</v>
      </c>
      <c r="O496" s="235">
        <v>0</v>
      </c>
      <c r="P496" s="236">
        <f t="shared" si="76"/>
        <v>0</v>
      </c>
      <c r="Q496" s="236">
        <f t="shared" si="77"/>
        <v>-1</v>
      </c>
      <c r="R496" s="236" t="str">
        <f t="shared" si="78"/>
        <v/>
      </c>
      <c r="S496" s="238" t="str">
        <f t="shared" si="79"/>
        <v/>
      </c>
    </row>
    <row r="497" spans="1:19" ht="14.25" thickBot="1" x14ac:dyDescent="0.3">
      <c r="A497" s="206" t="s">
        <v>281</v>
      </c>
      <c r="B497" s="241">
        <v>0</v>
      </c>
      <c r="C497" s="242">
        <v>0</v>
      </c>
      <c r="D497" s="243" t="str">
        <f t="shared" si="70"/>
        <v/>
      </c>
      <c r="E497" s="210">
        <v>0</v>
      </c>
      <c r="F497" s="242">
        <v>0</v>
      </c>
      <c r="G497" s="243" t="str">
        <f t="shared" si="71"/>
        <v/>
      </c>
      <c r="H497" s="243" t="str">
        <f t="shared" si="72"/>
        <v/>
      </c>
      <c r="I497" s="243" t="str">
        <f t="shared" si="73"/>
        <v/>
      </c>
      <c r="J497" s="244" t="str">
        <f t="shared" si="74"/>
        <v/>
      </c>
      <c r="K497" s="245">
        <v>0</v>
      </c>
      <c r="L497" s="242">
        <v>0</v>
      </c>
      <c r="M497" s="243" t="str">
        <f t="shared" si="75"/>
        <v/>
      </c>
      <c r="N497" s="210">
        <v>38</v>
      </c>
      <c r="O497" s="242">
        <v>0</v>
      </c>
      <c r="P497" s="243">
        <f t="shared" si="76"/>
        <v>0</v>
      </c>
      <c r="Q497" s="243">
        <f t="shared" si="77"/>
        <v>-1</v>
      </c>
      <c r="R497" s="243" t="str">
        <f t="shared" si="78"/>
        <v/>
      </c>
      <c r="S497" s="244" t="str">
        <f t="shared" si="79"/>
        <v/>
      </c>
    </row>
    <row r="498" spans="1:19" ht="15.75" thickTop="1" x14ac:dyDescent="0.25">
      <c r="A498" s="233" t="s">
        <v>458</v>
      </c>
      <c r="B498" s="234">
        <v>0</v>
      </c>
      <c r="C498" s="235">
        <v>0</v>
      </c>
      <c r="D498" s="236" t="str">
        <f t="shared" si="70"/>
        <v/>
      </c>
      <c r="E498" s="237">
        <v>0</v>
      </c>
      <c r="F498" s="235">
        <v>0</v>
      </c>
      <c r="G498" s="236" t="str">
        <f t="shared" si="71"/>
        <v/>
      </c>
      <c r="H498" s="236" t="str">
        <f t="shared" si="72"/>
        <v/>
      </c>
      <c r="I498" s="236" t="str">
        <f t="shared" si="73"/>
        <v/>
      </c>
      <c r="J498" s="238" t="str">
        <f t="shared" si="74"/>
        <v/>
      </c>
      <c r="K498" s="239">
        <v>288</v>
      </c>
      <c r="L498" s="235">
        <v>100</v>
      </c>
      <c r="M498" s="236">
        <f t="shared" si="75"/>
        <v>0.34722222222222221</v>
      </c>
      <c r="N498" s="237">
        <v>0</v>
      </c>
      <c r="O498" s="235">
        <v>0</v>
      </c>
      <c r="P498" s="236" t="str">
        <f t="shared" si="76"/>
        <v/>
      </c>
      <c r="Q498" s="236" t="str">
        <f t="shared" si="77"/>
        <v/>
      </c>
      <c r="R498" s="236" t="str">
        <f t="shared" si="78"/>
        <v/>
      </c>
      <c r="S498" s="238" t="str">
        <f t="shared" si="79"/>
        <v/>
      </c>
    </row>
    <row r="499" spans="1:19" ht="14.25" thickBot="1" x14ac:dyDescent="0.3">
      <c r="A499" s="206" t="s">
        <v>277</v>
      </c>
      <c r="B499" s="241">
        <v>0</v>
      </c>
      <c r="C499" s="242">
        <v>0</v>
      </c>
      <c r="D499" s="243" t="str">
        <f t="shared" si="70"/>
        <v/>
      </c>
      <c r="E499" s="210">
        <v>0</v>
      </c>
      <c r="F499" s="242">
        <v>0</v>
      </c>
      <c r="G499" s="243" t="str">
        <f t="shared" si="71"/>
        <v/>
      </c>
      <c r="H499" s="243" t="str">
        <f t="shared" si="72"/>
        <v/>
      </c>
      <c r="I499" s="243" t="str">
        <f t="shared" si="73"/>
        <v/>
      </c>
      <c r="J499" s="244" t="str">
        <f t="shared" si="74"/>
        <v/>
      </c>
      <c r="K499" s="245">
        <v>288</v>
      </c>
      <c r="L499" s="242">
        <v>100</v>
      </c>
      <c r="M499" s="243">
        <f t="shared" si="75"/>
        <v>0.34722222222222221</v>
      </c>
      <c r="N499" s="210">
        <v>0</v>
      </c>
      <c r="O499" s="242">
        <v>0</v>
      </c>
      <c r="P499" s="243" t="str">
        <f t="shared" si="76"/>
        <v/>
      </c>
      <c r="Q499" s="243" t="str">
        <f t="shared" si="77"/>
        <v/>
      </c>
      <c r="R499" s="243" t="str">
        <f t="shared" si="78"/>
        <v/>
      </c>
      <c r="S499" s="244" t="str">
        <f t="shared" si="79"/>
        <v/>
      </c>
    </row>
    <row r="500" spans="1:19" ht="15.75" thickTop="1" x14ac:dyDescent="0.25">
      <c r="A500" s="233" t="s">
        <v>453</v>
      </c>
      <c r="B500" s="234">
        <v>0</v>
      </c>
      <c r="C500" s="235">
        <v>0</v>
      </c>
      <c r="D500" s="236" t="str">
        <f t="shared" si="70"/>
        <v/>
      </c>
      <c r="E500" s="237">
        <v>17</v>
      </c>
      <c r="F500" s="235">
        <v>15</v>
      </c>
      <c r="G500" s="236">
        <f t="shared" si="71"/>
        <v>0.88235294117647056</v>
      </c>
      <c r="H500" s="236">
        <f t="shared" si="72"/>
        <v>-1</v>
      </c>
      <c r="I500" s="236">
        <f t="shared" si="73"/>
        <v>-1</v>
      </c>
      <c r="J500" s="238" t="str">
        <f t="shared" si="74"/>
        <v/>
      </c>
      <c r="K500" s="239">
        <v>38</v>
      </c>
      <c r="L500" s="235">
        <v>22</v>
      </c>
      <c r="M500" s="236">
        <f t="shared" si="75"/>
        <v>0.57894736842105265</v>
      </c>
      <c r="N500" s="237">
        <v>220</v>
      </c>
      <c r="O500" s="235">
        <v>210</v>
      </c>
      <c r="P500" s="236">
        <f t="shared" si="76"/>
        <v>0.95454545454545459</v>
      </c>
      <c r="Q500" s="236">
        <f t="shared" si="77"/>
        <v>-0.82727272727272727</v>
      </c>
      <c r="R500" s="236">
        <f t="shared" si="78"/>
        <v>-0.89523809523809528</v>
      </c>
      <c r="S500" s="238">
        <f t="shared" si="79"/>
        <v>-0.37559808612440193</v>
      </c>
    </row>
    <row r="501" spans="1:19" ht="14.25" thickBot="1" x14ac:dyDescent="0.3">
      <c r="A501" s="206" t="s">
        <v>278</v>
      </c>
      <c r="B501" s="241">
        <v>0</v>
      </c>
      <c r="C501" s="242">
        <v>0</v>
      </c>
      <c r="D501" s="243" t="str">
        <f t="shared" si="70"/>
        <v/>
      </c>
      <c r="E501" s="210">
        <v>17</v>
      </c>
      <c r="F501" s="242">
        <v>15</v>
      </c>
      <c r="G501" s="243">
        <f t="shared" si="71"/>
        <v>0.88235294117647056</v>
      </c>
      <c r="H501" s="243">
        <f t="shared" si="72"/>
        <v>-1</v>
      </c>
      <c r="I501" s="243">
        <f t="shared" si="73"/>
        <v>-1</v>
      </c>
      <c r="J501" s="244" t="str">
        <f t="shared" si="74"/>
        <v/>
      </c>
      <c r="K501" s="245">
        <v>38</v>
      </c>
      <c r="L501" s="242">
        <v>22</v>
      </c>
      <c r="M501" s="243">
        <f t="shared" si="75"/>
        <v>0.57894736842105265</v>
      </c>
      <c r="N501" s="210">
        <v>220</v>
      </c>
      <c r="O501" s="242">
        <v>210</v>
      </c>
      <c r="P501" s="243">
        <f t="shared" si="76"/>
        <v>0.95454545454545459</v>
      </c>
      <c r="Q501" s="243">
        <f t="shared" si="77"/>
        <v>-0.82727272727272727</v>
      </c>
      <c r="R501" s="243">
        <f t="shared" si="78"/>
        <v>-0.89523809523809528</v>
      </c>
      <c r="S501" s="244">
        <f t="shared" si="79"/>
        <v>-0.37559808612440193</v>
      </c>
    </row>
    <row r="502" spans="1:19" ht="15.75" thickTop="1" x14ac:dyDescent="0.25">
      <c r="A502" s="233" t="s">
        <v>435</v>
      </c>
      <c r="B502" s="234">
        <v>0</v>
      </c>
      <c r="C502" s="235">
        <v>0</v>
      </c>
      <c r="D502" s="236" t="str">
        <f t="shared" si="70"/>
        <v/>
      </c>
      <c r="E502" s="237">
        <v>0</v>
      </c>
      <c r="F502" s="235">
        <v>0</v>
      </c>
      <c r="G502" s="236" t="str">
        <f t="shared" si="71"/>
        <v/>
      </c>
      <c r="H502" s="236" t="str">
        <f t="shared" si="72"/>
        <v/>
      </c>
      <c r="I502" s="236" t="str">
        <f t="shared" si="73"/>
        <v/>
      </c>
      <c r="J502" s="238" t="str">
        <f t="shared" si="74"/>
        <v/>
      </c>
      <c r="K502" s="239">
        <v>0</v>
      </c>
      <c r="L502" s="235">
        <v>0</v>
      </c>
      <c r="M502" s="236" t="str">
        <f t="shared" si="75"/>
        <v/>
      </c>
      <c r="N502" s="237">
        <v>19</v>
      </c>
      <c r="O502" s="235">
        <v>13</v>
      </c>
      <c r="P502" s="236">
        <f t="shared" si="76"/>
        <v>0.68421052631578949</v>
      </c>
      <c r="Q502" s="236">
        <f t="shared" si="77"/>
        <v>-1</v>
      </c>
      <c r="R502" s="236">
        <f t="shared" si="78"/>
        <v>-1</v>
      </c>
      <c r="S502" s="238" t="str">
        <f t="shared" si="79"/>
        <v/>
      </c>
    </row>
    <row r="503" spans="1:19" ht="14.25" thickBot="1" x14ac:dyDescent="0.3">
      <c r="A503" s="206" t="s">
        <v>282</v>
      </c>
      <c r="B503" s="241">
        <v>0</v>
      </c>
      <c r="C503" s="242">
        <v>0</v>
      </c>
      <c r="D503" s="243" t="str">
        <f t="shared" si="70"/>
        <v/>
      </c>
      <c r="E503" s="210">
        <v>0</v>
      </c>
      <c r="F503" s="242">
        <v>0</v>
      </c>
      <c r="G503" s="243" t="str">
        <f t="shared" si="71"/>
        <v/>
      </c>
      <c r="H503" s="243" t="str">
        <f t="shared" si="72"/>
        <v/>
      </c>
      <c r="I503" s="243" t="str">
        <f t="shared" si="73"/>
        <v/>
      </c>
      <c r="J503" s="244" t="str">
        <f t="shared" si="74"/>
        <v/>
      </c>
      <c r="K503" s="245">
        <v>0</v>
      </c>
      <c r="L503" s="242">
        <v>0</v>
      </c>
      <c r="M503" s="243" t="str">
        <f t="shared" si="75"/>
        <v/>
      </c>
      <c r="N503" s="210">
        <v>19</v>
      </c>
      <c r="O503" s="242">
        <v>13</v>
      </c>
      <c r="P503" s="243">
        <f t="shared" si="76"/>
        <v>0.68421052631578949</v>
      </c>
      <c r="Q503" s="243">
        <f t="shared" si="77"/>
        <v>-1</v>
      </c>
      <c r="R503" s="243">
        <f t="shared" si="78"/>
        <v>-1</v>
      </c>
      <c r="S503" s="244" t="str">
        <f t="shared" si="79"/>
        <v/>
      </c>
    </row>
    <row r="504" spans="1:19" ht="15.75" thickTop="1" x14ac:dyDescent="0.25">
      <c r="A504" s="233" t="s">
        <v>448</v>
      </c>
      <c r="B504" s="234">
        <v>0</v>
      </c>
      <c r="C504" s="235">
        <v>0</v>
      </c>
      <c r="D504" s="236" t="str">
        <f t="shared" si="70"/>
        <v/>
      </c>
      <c r="E504" s="237">
        <v>0</v>
      </c>
      <c r="F504" s="235">
        <v>0</v>
      </c>
      <c r="G504" s="236" t="str">
        <f t="shared" si="71"/>
        <v/>
      </c>
      <c r="H504" s="236" t="str">
        <f t="shared" si="72"/>
        <v/>
      </c>
      <c r="I504" s="236" t="str">
        <f t="shared" si="73"/>
        <v/>
      </c>
      <c r="J504" s="238" t="str">
        <f t="shared" si="74"/>
        <v/>
      </c>
      <c r="K504" s="239">
        <v>0</v>
      </c>
      <c r="L504" s="235">
        <v>0</v>
      </c>
      <c r="M504" s="236" t="str">
        <f t="shared" si="75"/>
        <v/>
      </c>
      <c r="N504" s="237">
        <v>144</v>
      </c>
      <c r="O504" s="235">
        <v>134</v>
      </c>
      <c r="P504" s="236">
        <f t="shared" si="76"/>
        <v>0.93055555555555558</v>
      </c>
      <c r="Q504" s="236">
        <f t="shared" si="77"/>
        <v>-1</v>
      </c>
      <c r="R504" s="236">
        <f t="shared" si="78"/>
        <v>-1</v>
      </c>
      <c r="S504" s="238" t="str">
        <f t="shared" si="79"/>
        <v/>
      </c>
    </row>
    <row r="505" spans="1:19" ht="14.25" thickBot="1" x14ac:dyDescent="0.3">
      <c r="A505" s="206" t="s">
        <v>126</v>
      </c>
      <c r="B505" s="241">
        <v>0</v>
      </c>
      <c r="C505" s="242">
        <v>0</v>
      </c>
      <c r="D505" s="243" t="str">
        <f t="shared" si="70"/>
        <v/>
      </c>
      <c r="E505" s="210">
        <v>0</v>
      </c>
      <c r="F505" s="242">
        <v>0</v>
      </c>
      <c r="G505" s="243" t="str">
        <f t="shared" si="71"/>
        <v/>
      </c>
      <c r="H505" s="243" t="str">
        <f t="shared" si="72"/>
        <v/>
      </c>
      <c r="I505" s="243" t="str">
        <f t="shared" si="73"/>
        <v/>
      </c>
      <c r="J505" s="244" t="str">
        <f t="shared" si="74"/>
        <v/>
      </c>
      <c r="K505" s="245">
        <v>0</v>
      </c>
      <c r="L505" s="242">
        <v>0</v>
      </c>
      <c r="M505" s="243" t="str">
        <f t="shared" si="75"/>
        <v/>
      </c>
      <c r="N505" s="210">
        <v>144</v>
      </c>
      <c r="O505" s="242">
        <v>134</v>
      </c>
      <c r="P505" s="243">
        <f t="shared" si="76"/>
        <v>0.93055555555555558</v>
      </c>
      <c r="Q505" s="243">
        <f t="shared" si="77"/>
        <v>-1</v>
      </c>
      <c r="R505" s="243">
        <f t="shared" si="78"/>
        <v>-1</v>
      </c>
      <c r="S505" s="244" t="str">
        <f t="shared" si="79"/>
        <v/>
      </c>
    </row>
    <row r="506" spans="1:19" ht="15.75" thickTop="1" x14ac:dyDescent="0.25">
      <c r="A506" s="233" t="s">
        <v>459</v>
      </c>
      <c r="B506" s="234">
        <v>0</v>
      </c>
      <c r="C506" s="235">
        <v>0</v>
      </c>
      <c r="D506" s="236" t="str">
        <f t="shared" si="70"/>
        <v/>
      </c>
      <c r="E506" s="237">
        <v>0</v>
      </c>
      <c r="F506" s="235">
        <v>0</v>
      </c>
      <c r="G506" s="236" t="str">
        <f t="shared" si="71"/>
        <v/>
      </c>
      <c r="H506" s="236" t="str">
        <f t="shared" si="72"/>
        <v/>
      </c>
      <c r="I506" s="236" t="str">
        <f t="shared" si="73"/>
        <v/>
      </c>
      <c r="J506" s="238" t="str">
        <f t="shared" si="74"/>
        <v/>
      </c>
      <c r="K506" s="239">
        <v>68</v>
      </c>
      <c r="L506" s="235">
        <v>33</v>
      </c>
      <c r="M506" s="236">
        <f t="shared" si="75"/>
        <v>0.48529411764705882</v>
      </c>
      <c r="N506" s="237">
        <v>38</v>
      </c>
      <c r="O506" s="235">
        <v>0</v>
      </c>
      <c r="P506" s="236">
        <f t="shared" si="76"/>
        <v>0</v>
      </c>
      <c r="Q506" s="236">
        <f t="shared" si="77"/>
        <v>0.78947368421052633</v>
      </c>
      <c r="R506" s="236" t="str">
        <f t="shared" si="78"/>
        <v/>
      </c>
      <c r="S506" s="238">
        <f t="shared" si="79"/>
        <v>0.48529411764705882</v>
      </c>
    </row>
    <row r="507" spans="1:19" x14ac:dyDescent="0.25">
      <c r="A507" s="206" t="s">
        <v>107</v>
      </c>
      <c r="B507" s="241">
        <v>0</v>
      </c>
      <c r="C507" s="242">
        <v>0</v>
      </c>
      <c r="D507" s="243" t="str">
        <f t="shared" si="70"/>
        <v/>
      </c>
      <c r="E507" s="210">
        <v>0</v>
      </c>
      <c r="F507" s="242">
        <v>0</v>
      </c>
      <c r="G507" s="243" t="str">
        <f t="shared" si="71"/>
        <v/>
      </c>
      <c r="H507" s="243" t="str">
        <f t="shared" si="72"/>
        <v/>
      </c>
      <c r="I507" s="243" t="str">
        <f t="shared" si="73"/>
        <v/>
      </c>
      <c r="J507" s="244" t="str">
        <f t="shared" si="74"/>
        <v/>
      </c>
      <c r="K507" s="245">
        <v>68</v>
      </c>
      <c r="L507" s="242">
        <v>33</v>
      </c>
      <c r="M507" s="243">
        <f t="shared" si="75"/>
        <v>0.48529411764705882</v>
      </c>
      <c r="N507" s="210">
        <v>0</v>
      </c>
      <c r="O507" s="242">
        <v>0</v>
      </c>
      <c r="P507" s="243" t="str">
        <f t="shared" si="76"/>
        <v/>
      </c>
      <c r="Q507" s="243" t="str">
        <f t="shared" si="77"/>
        <v/>
      </c>
      <c r="R507" s="243" t="str">
        <f t="shared" si="78"/>
        <v/>
      </c>
      <c r="S507" s="244" t="str">
        <f t="shared" si="79"/>
        <v/>
      </c>
    </row>
    <row r="508" spans="1:19" ht="14.25" thickBot="1" x14ac:dyDescent="0.3">
      <c r="A508" s="206" t="s">
        <v>281</v>
      </c>
      <c r="B508" s="241">
        <v>0</v>
      </c>
      <c r="C508" s="242">
        <v>0</v>
      </c>
      <c r="D508" s="243" t="str">
        <f t="shared" si="70"/>
        <v/>
      </c>
      <c r="E508" s="210">
        <v>0</v>
      </c>
      <c r="F508" s="242">
        <v>0</v>
      </c>
      <c r="G508" s="243" t="str">
        <f t="shared" si="71"/>
        <v/>
      </c>
      <c r="H508" s="243" t="str">
        <f t="shared" si="72"/>
        <v/>
      </c>
      <c r="I508" s="243" t="str">
        <f t="shared" si="73"/>
        <v/>
      </c>
      <c r="J508" s="244" t="str">
        <f t="shared" si="74"/>
        <v/>
      </c>
      <c r="K508" s="245">
        <v>0</v>
      </c>
      <c r="L508" s="242">
        <v>0</v>
      </c>
      <c r="M508" s="243" t="str">
        <f t="shared" si="75"/>
        <v/>
      </c>
      <c r="N508" s="210">
        <v>38</v>
      </c>
      <c r="O508" s="242">
        <v>0</v>
      </c>
      <c r="P508" s="243">
        <f t="shared" si="76"/>
        <v>0</v>
      </c>
      <c r="Q508" s="243">
        <f t="shared" si="77"/>
        <v>-1</v>
      </c>
      <c r="R508" s="243" t="str">
        <f t="shared" si="78"/>
        <v/>
      </c>
      <c r="S508" s="244" t="str">
        <f t="shared" si="79"/>
        <v/>
      </c>
    </row>
    <row r="509" spans="1:19" ht="15.75" thickTop="1" x14ac:dyDescent="0.25">
      <c r="A509" s="233" t="s">
        <v>411</v>
      </c>
      <c r="B509" s="234">
        <v>0</v>
      </c>
      <c r="C509" s="235">
        <v>0</v>
      </c>
      <c r="D509" s="236" t="str">
        <f t="shared" si="70"/>
        <v/>
      </c>
      <c r="E509" s="237">
        <v>0</v>
      </c>
      <c r="F509" s="235">
        <v>0</v>
      </c>
      <c r="G509" s="236" t="str">
        <f t="shared" si="71"/>
        <v/>
      </c>
      <c r="H509" s="236" t="str">
        <f t="shared" si="72"/>
        <v/>
      </c>
      <c r="I509" s="236" t="str">
        <f t="shared" si="73"/>
        <v/>
      </c>
      <c r="J509" s="238" t="str">
        <f t="shared" si="74"/>
        <v/>
      </c>
      <c r="K509" s="239">
        <v>0</v>
      </c>
      <c r="L509" s="235">
        <v>0</v>
      </c>
      <c r="M509" s="236" t="str">
        <f t="shared" si="75"/>
        <v/>
      </c>
      <c r="N509" s="237">
        <v>57</v>
      </c>
      <c r="O509" s="235">
        <v>28</v>
      </c>
      <c r="P509" s="236">
        <f t="shared" si="76"/>
        <v>0.49122807017543857</v>
      </c>
      <c r="Q509" s="236">
        <f t="shared" si="77"/>
        <v>-1</v>
      </c>
      <c r="R509" s="236">
        <f t="shared" si="78"/>
        <v>-1</v>
      </c>
      <c r="S509" s="238" t="str">
        <f t="shared" si="79"/>
        <v/>
      </c>
    </row>
    <row r="510" spans="1:19" ht="14.25" thickBot="1" x14ac:dyDescent="0.3">
      <c r="A510" s="206" t="s">
        <v>281</v>
      </c>
      <c r="B510" s="241">
        <v>0</v>
      </c>
      <c r="C510" s="242">
        <v>0</v>
      </c>
      <c r="D510" s="243" t="str">
        <f t="shared" si="70"/>
        <v/>
      </c>
      <c r="E510" s="210">
        <v>0</v>
      </c>
      <c r="F510" s="242">
        <v>0</v>
      </c>
      <c r="G510" s="243" t="str">
        <f t="shared" si="71"/>
        <v/>
      </c>
      <c r="H510" s="243" t="str">
        <f t="shared" si="72"/>
        <v/>
      </c>
      <c r="I510" s="243" t="str">
        <f t="shared" si="73"/>
        <v/>
      </c>
      <c r="J510" s="244" t="str">
        <f t="shared" si="74"/>
        <v/>
      </c>
      <c r="K510" s="245">
        <v>0</v>
      </c>
      <c r="L510" s="242">
        <v>0</v>
      </c>
      <c r="M510" s="243" t="str">
        <f t="shared" si="75"/>
        <v/>
      </c>
      <c r="N510" s="210">
        <v>57</v>
      </c>
      <c r="O510" s="242">
        <v>28</v>
      </c>
      <c r="P510" s="243">
        <f t="shared" si="76"/>
        <v>0.49122807017543857</v>
      </c>
      <c r="Q510" s="243">
        <f t="shared" si="77"/>
        <v>-1</v>
      </c>
      <c r="R510" s="243">
        <f t="shared" si="78"/>
        <v>-1</v>
      </c>
      <c r="S510" s="244" t="str">
        <f t="shared" si="79"/>
        <v/>
      </c>
    </row>
    <row r="511" spans="1:19" ht="15.75" thickTop="1" x14ac:dyDescent="0.25">
      <c r="A511" s="233" t="s">
        <v>422</v>
      </c>
      <c r="B511" s="234">
        <v>0</v>
      </c>
      <c r="C511" s="235">
        <v>0</v>
      </c>
      <c r="D511" s="236" t="str">
        <f t="shared" si="70"/>
        <v/>
      </c>
      <c r="E511" s="237">
        <v>2700</v>
      </c>
      <c r="F511" s="235">
        <v>2386</v>
      </c>
      <c r="G511" s="236">
        <f t="shared" si="71"/>
        <v>0.88370370370370366</v>
      </c>
      <c r="H511" s="236">
        <f t="shared" si="72"/>
        <v>-1</v>
      </c>
      <c r="I511" s="236">
        <f t="shared" si="73"/>
        <v>-1</v>
      </c>
      <c r="J511" s="238" t="str">
        <f t="shared" si="74"/>
        <v/>
      </c>
      <c r="K511" s="239">
        <v>13798</v>
      </c>
      <c r="L511" s="235">
        <v>12127</v>
      </c>
      <c r="M511" s="236">
        <f t="shared" si="75"/>
        <v>0.87889549210030438</v>
      </c>
      <c r="N511" s="237">
        <v>18019</v>
      </c>
      <c r="O511" s="235">
        <v>14279</v>
      </c>
      <c r="P511" s="236">
        <f t="shared" si="76"/>
        <v>0.79244131194849876</v>
      </c>
      <c r="Q511" s="236">
        <f t="shared" si="77"/>
        <v>-0.23425273322603923</v>
      </c>
      <c r="R511" s="236">
        <f t="shared" si="78"/>
        <v>-0.15071083409202324</v>
      </c>
      <c r="S511" s="238">
        <f t="shared" si="79"/>
        <v>8.6454180151805615E-2</v>
      </c>
    </row>
    <row r="512" spans="1:19" ht="14.25" thickBot="1" x14ac:dyDescent="0.3">
      <c r="A512" s="206" t="s">
        <v>107</v>
      </c>
      <c r="B512" s="241">
        <v>0</v>
      </c>
      <c r="C512" s="242">
        <v>0</v>
      </c>
      <c r="D512" s="243" t="str">
        <f t="shared" si="70"/>
        <v/>
      </c>
      <c r="E512" s="210">
        <v>2700</v>
      </c>
      <c r="F512" s="242">
        <v>2386</v>
      </c>
      <c r="G512" s="243">
        <f t="shared" si="71"/>
        <v>0.88370370370370366</v>
      </c>
      <c r="H512" s="243">
        <f t="shared" si="72"/>
        <v>-1</v>
      </c>
      <c r="I512" s="243">
        <f t="shared" si="73"/>
        <v>-1</v>
      </c>
      <c r="J512" s="244" t="str">
        <f t="shared" si="74"/>
        <v/>
      </c>
      <c r="K512" s="245">
        <v>13798</v>
      </c>
      <c r="L512" s="242">
        <v>12127</v>
      </c>
      <c r="M512" s="243">
        <f t="shared" si="75"/>
        <v>0.87889549210030438</v>
      </c>
      <c r="N512" s="210">
        <v>18019</v>
      </c>
      <c r="O512" s="242">
        <v>14279</v>
      </c>
      <c r="P512" s="243">
        <f t="shared" si="76"/>
        <v>0.79244131194849876</v>
      </c>
      <c r="Q512" s="243">
        <f t="shared" si="77"/>
        <v>-0.23425273322603923</v>
      </c>
      <c r="R512" s="243">
        <f t="shared" si="78"/>
        <v>-0.15071083409202324</v>
      </c>
      <c r="S512" s="244">
        <f t="shared" si="79"/>
        <v>8.6454180151805615E-2</v>
      </c>
    </row>
    <row r="513" spans="1:19" ht="15.75" thickTop="1" x14ac:dyDescent="0.25">
      <c r="A513" s="233" t="s">
        <v>480</v>
      </c>
      <c r="B513" s="234">
        <v>0</v>
      </c>
      <c r="C513" s="235">
        <v>0</v>
      </c>
      <c r="D513" s="236" t="str">
        <f t="shared" si="70"/>
        <v/>
      </c>
      <c r="E513" s="237">
        <v>0</v>
      </c>
      <c r="F513" s="235">
        <v>0</v>
      </c>
      <c r="G513" s="236" t="str">
        <f t="shared" si="71"/>
        <v/>
      </c>
      <c r="H513" s="236" t="str">
        <f t="shared" si="72"/>
        <v/>
      </c>
      <c r="I513" s="236" t="str">
        <f t="shared" si="73"/>
        <v/>
      </c>
      <c r="J513" s="238" t="str">
        <f t="shared" si="74"/>
        <v/>
      </c>
      <c r="K513" s="239">
        <v>0</v>
      </c>
      <c r="L513" s="235">
        <v>0</v>
      </c>
      <c r="M513" s="236" t="str">
        <f t="shared" si="75"/>
        <v/>
      </c>
      <c r="N513" s="237">
        <v>19</v>
      </c>
      <c r="O513" s="235">
        <v>16</v>
      </c>
      <c r="P513" s="236">
        <f t="shared" si="76"/>
        <v>0.84210526315789469</v>
      </c>
      <c r="Q513" s="236">
        <f t="shared" si="77"/>
        <v>-1</v>
      </c>
      <c r="R513" s="236">
        <f t="shared" si="78"/>
        <v>-1</v>
      </c>
      <c r="S513" s="238" t="str">
        <f t="shared" si="79"/>
        <v/>
      </c>
    </row>
    <row r="514" spans="1:19" ht="14.25" thickBot="1" x14ac:dyDescent="0.3">
      <c r="A514" s="206" t="s">
        <v>280</v>
      </c>
      <c r="B514" s="241">
        <v>0</v>
      </c>
      <c r="C514" s="242">
        <v>0</v>
      </c>
      <c r="D514" s="243" t="str">
        <f t="shared" si="70"/>
        <v/>
      </c>
      <c r="E514" s="210">
        <v>0</v>
      </c>
      <c r="F514" s="242">
        <v>0</v>
      </c>
      <c r="G514" s="243" t="str">
        <f t="shared" si="71"/>
        <v/>
      </c>
      <c r="H514" s="243" t="str">
        <f t="shared" si="72"/>
        <v/>
      </c>
      <c r="I514" s="243" t="str">
        <f t="shared" si="73"/>
        <v/>
      </c>
      <c r="J514" s="244" t="str">
        <f t="shared" si="74"/>
        <v/>
      </c>
      <c r="K514" s="245">
        <v>0</v>
      </c>
      <c r="L514" s="242">
        <v>0</v>
      </c>
      <c r="M514" s="243" t="str">
        <f t="shared" si="75"/>
        <v/>
      </c>
      <c r="N514" s="210">
        <v>19</v>
      </c>
      <c r="O514" s="242">
        <v>16</v>
      </c>
      <c r="P514" s="243">
        <f t="shared" si="76"/>
        <v>0.84210526315789469</v>
      </c>
      <c r="Q514" s="243">
        <f t="shared" si="77"/>
        <v>-1</v>
      </c>
      <c r="R514" s="243">
        <f t="shared" si="78"/>
        <v>-1</v>
      </c>
      <c r="S514" s="244" t="str">
        <f t="shared" si="79"/>
        <v/>
      </c>
    </row>
    <row r="515" spans="1:19" ht="16.5" thickTop="1" thickBot="1" x14ac:dyDescent="0.3">
      <c r="A515" s="233" t="s">
        <v>460</v>
      </c>
      <c r="B515" s="234">
        <v>0</v>
      </c>
      <c r="C515" s="235">
        <v>0</v>
      </c>
      <c r="D515" s="236" t="str">
        <f t="shared" si="70"/>
        <v/>
      </c>
      <c r="E515" s="237">
        <v>0</v>
      </c>
      <c r="F515" s="235">
        <v>0</v>
      </c>
      <c r="G515" s="236" t="str">
        <f t="shared" si="71"/>
        <v/>
      </c>
      <c r="H515" s="236" t="str">
        <f t="shared" si="72"/>
        <v/>
      </c>
      <c r="I515" s="236" t="str">
        <f t="shared" si="73"/>
        <v/>
      </c>
      <c r="J515" s="238" t="str">
        <f t="shared" si="74"/>
        <v/>
      </c>
      <c r="K515" s="239">
        <v>314</v>
      </c>
      <c r="L515" s="235">
        <v>74</v>
      </c>
      <c r="M515" s="236">
        <f t="shared" si="75"/>
        <v>0.2356687898089172</v>
      </c>
      <c r="N515" s="237">
        <v>68</v>
      </c>
      <c r="O515" s="235">
        <v>0</v>
      </c>
      <c r="P515" s="236">
        <f t="shared" si="76"/>
        <v>0</v>
      </c>
      <c r="Q515" s="236">
        <f t="shared" si="77"/>
        <v>3.617647058823529</v>
      </c>
      <c r="R515" s="236" t="str">
        <f t="shared" si="78"/>
        <v/>
      </c>
      <c r="S515" s="238">
        <f t="shared" si="79"/>
        <v>0.2356687898089172</v>
      </c>
    </row>
    <row r="516" spans="1:19" ht="15.75" thickTop="1" x14ac:dyDescent="0.25">
      <c r="A516" s="233" t="s">
        <v>286</v>
      </c>
      <c r="B516" s="234">
        <v>0</v>
      </c>
      <c r="C516" s="235">
        <v>0</v>
      </c>
      <c r="D516" s="236" t="str">
        <f t="shared" si="70"/>
        <v/>
      </c>
      <c r="E516" s="237">
        <v>0</v>
      </c>
      <c r="F516" s="235">
        <v>0</v>
      </c>
      <c r="G516" s="236" t="str">
        <f t="shared" si="71"/>
        <v/>
      </c>
      <c r="H516" s="236" t="str">
        <f t="shared" si="72"/>
        <v/>
      </c>
      <c r="I516" s="236" t="str">
        <f t="shared" si="73"/>
        <v/>
      </c>
      <c r="J516" s="238" t="str">
        <f t="shared" si="74"/>
        <v/>
      </c>
      <c r="K516" s="239">
        <v>246</v>
      </c>
      <c r="L516" s="235">
        <v>36</v>
      </c>
      <c r="M516" s="236">
        <f t="shared" si="75"/>
        <v>0.14634146341463414</v>
      </c>
      <c r="N516" s="237">
        <v>0</v>
      </c>
      <c r="O516" s="235">
        <v>0</v>
      </c>
      <c r="P516" s="236" t="str">
        <f t="shared" si="76"/>
        <v/>
      </c>
      <c r="Q516" s="236" t="str">
        <f t="shared" si="77"/>
        <v/>
      </c>
      <c r="R516" s="236" t="str">
        <f t="shared" si="78"/>
        <v/>
      </c>
      <c r="S516" s="238" t="str">
        <f t="shared" si="79"/>
        <v/>
      </c>
    </row>
    <row r="517" spans="1:19" ht="14.25" thickBot="1" x14ac:dyDescent="0.3">
      <c r="A517" s="206" t="s">
        <v>107</v>
      </c>
      <c r="B517" s="241">
        <v>0</v>
      </c>
      <c r="C517" s="242">
        <v>0</v>
      </c>
      <c r="D517" s="243" t="str">
        <f t="shared" si="70"/>
        <v/>
      </c>
      <c r="E517" s="210">
        <v>0</v>
      </c>
      <c r="F517" s="242">
        <v>0</v>
      </c>
      <c r="G517" s="243" t="str">
        <f t="shared" si="71"/>
        <v/>
      </c>
      <c r="H517" s="243" t="str">
        <f t="shared" si="72"/>
        <v/>
      </c>
      <c r="I517" s="243" t="str">
        <f t="shared" si="73"/>
        <v/>
      </c>
      <c r="J517" s="244" t="str">
        <f t="shared" si="74"/>
        <v/>
      </c>
      <c r="K517" s="245">
        <v>68</v>
      </c>
      <c r="L517" s="242">
        <v>38</v>
      </c>
      <c r="M517" s="243">
        <f t="shared" si="75"/>
        <v>0.55882352941176472</v>
      </c>
      <c r="N517" s="210">
        <v>68</v>
      </c>
      <c r="O517" s="242">
        <v>0</v>
      </c>
      <c r="P517" s="243">
        <f t="shared" si="76"/>
        <v>0</v>
      </c>
      <c r="Q517" s="243">
        <f t="shared" si="77"/>
        <v>0</v>
      </c>
      <c r="R517" s="243" t="str">
        <f t="shared" si="78"/>
        <v/>
      </c>
      <c r="S517" s="244">
        <f t="shared" si="79"/>
        <v>0.55882352941176472</v>
      </c>
    </row>
    <row r="518" spans="1:19" ht="15.75" thickTop="1" x14ac:dyDescent="0.25">
      <c r="A518" s="233" t="s">
        <v>424</v>
      </c>
      <c r="B518" s="234">
        <v>0</v>
      </c>
      <c r="C518" s="235">
        <v>0</v>
      </c>
      <c r="D518" s="236" t="str">
        <f t="shared" si="70"/>
        <v/>
      </c>
      <c r="E518" s="237">
        <v>0</v>
      </c>
      <c r="F518" s="235">
        <v>0</v>
      </c>
      <c r="G518" s="236" t="str">
        <f t="shared" si="71"/>
        <v/>
      </c>
      <c r="H518" s="236" t="str">
        <f t="shared" si="72"/>
        <v/>
      </c>
      <c r="I518" s="236" t="str">
        <f t="shared" si="73"/>
        <v/>
      </c>
      <c r="J518" s="238" t="str">
        <f t="shared" si="74"/>
        <v/>
      </c>
      <c r="K518" s="239">
        <v>0</v>
      </c>
      <c r="L518" s="235">
        <v>0</v>
      </c>
      <c r="M518" s="236" t="str">
        <f t="shared" si="75"/>
        <v/>
      </c>
      <c r="N518" s="237">
        <v>13</v>
      </c>
      <c r="O518" s="235">
        <v>13</v>
      </c>
      <c r="P518" s="236">
        <f t="shared" si="76"/>
        <v>1</v>
      </c>
      <c r="Q518" s="236">
        <f t="shared" si="77"/>
        <v>-1</v>
      </c>
      <c r="R518" s="236">
        <f t="shared" si="78"/>
        <v>-1</v>
      </c>
      <c r="S518" s="238" t="str">
        <f t="shared" si="79"/>
        <v/>
      </c>
    </row>
    <row r="519" spans="1:19" ht="14.25" thickBot="1" x14ac:dyDescent="0.3">
      <c r="A519" s="206" t="s">
        <v>282</v>
      </c>
      <c r="B519" s="241">
        <v>0</v>
      </c>
      <c r="C519" s="242">
        <v>0</v>
      </c>
      <c r="D519" s="243" t="str">
        <f t="shared" si="70"/>
        <v/>
      </c>
      <c r="E519" s="210">
        <v>0</v>
      </c>
      <c r="F519" s="242">
        <v>0</v>
      </c>
      <c r="G519" s="243" t="str">
        <f t="shared" si="71"/>
        <v/>
      </c>
      <c r="H519" s="243" t="str">
        <f t="shared" si="72"/>
        <v/>
      </c>
      <c r="I519" s="243" t="str">
        <f t="shared" si="73"/>
        <v/>
      </c>
      <c r="J519" s="244" t="str">
        <f t="shared" si="74"/>
        <v/>
      </c>
      <c r="K519" s="245">
        <v>0</v>
      </c>
      <c r="L519" s="242">
        <v>0</v>
      </c>
      <c r="M519" s="243" t="str">
        <f t="shared" si="75"/>
        <v/>
      </c>
      <c r="N519" s="210">
        <v>13</v>
      </c>
      <c r="O519" s="242">
        <v>13</v>
      </c>
      <c r="P519" s="243">
        <f t="shared" si="76"/>
        <v>1</v>
      </c>
      <c r="Q519" s="243">
        <f t="shared" si="77"/>
        <v>-1</v>
      </c>
      <c r="R519" s="243">
        <f t="shared" si="78"/>
        <v>-1</v>
      </c>
      <c r="S519" s="244" t="str">
        <f t="shared" si="79"/>
        <v/>
      </c>
    </row>
    <row r="520" spans="1:19" ht="15.75" thickTop="1" x14ac:dyDescent="0.25">
      <c r="A520" s="233" t="s">
        <v>461</v>
      </c>
      <c r="B520" s="234">
        <v>0</v>
      </c>
      <c r="C520" s="235">
        <v>0</v>
      </c>
      <c r="D520" s="236" t="str">
        <f t="shared" si="70"/>
        <v/>
      </c>
      <c r="E520" s="237">
        <v>0</v>
      </c>
      <c r="F520" s="235">
        <v>0</v>
      </c>
      <c r="G520" s="236" t="str">
        <f t="shared" si="71"/>
        <v/>
      </c>
      <c r="H520" s="236" t="str">
        <f t="shared" si="72"/>
        <v/>
      </c>
      <c r="I520" s="236" t="str">
        <f t="shared" si="73"/>
        <v/>
      </c>
      <c r="J520" s="238" t="str">
        <f t="shared" si="74"/>
        <v/>
      </c>
      <c r="K520" s="239">
        <v>0</v>
      </c>
      <c r="L520" s="235">
        <v>0</v>
      </c>
      <c r="M520" s="236" t="str">
        <f t="shared" si="75"/>
        <v/>
      </c>
      <c r="N520" s="237">
        <v>133</v>
      </c>
      <c r="O520" s="235">
        <v>65</v>
      </c>
      <c r="P520" s="236">
        <f t="shared" si="76"/>
        <v>0.48872180451127817</v>
      </c>
      <c r="Q520" s="236">
        <f t="shared" si="77"/>
        <v>-1</v>
      </c>
      <c r="R520" s="236">
        <f t="shared" si="78"/>
        <v>-1</v>
      </c>
      <c r="S520" s="238" t="str">
        <f t="shared" si="79"/>
        <v/>
      </c>
    </row>
    <row r="521" spans="1:19" x14ac:dyDescent="0.25">
      <c r="A521" s="206" t="s">
        <v>280</v>
      </c>
      <c r="B521" s="241">
        <v>0</v>
      </c>
      <c r="C521" s="242">
        <v>0</v>
      </c>
      <c r="D521" s="243" t="str">
        <f t="shared" ref="D521:D584" si="80">IFERROR(C521/B521,"")</f>
        <v/>
      </c>
      <c r="E521" s="210">
        <v>0</v>
      </c>
      <c r="F521" s="242">
        <v>0</v>
      </c>
      <c r="G521" s="243" t="str">
        <f t="shared" ref="G521:G584" si="81">IFERROR(F521/E521,"")</f>
        <v/>
      </c>
      <c r="H521" s="243" t="str">
        <f t="shared" ref="H521:H584" si="82">IFERROR(B521/E521-1,"")</f>
        <v/>
      </c>
      <c r="I521" s="243" t="str">
        <f t="shared" ref="I521:I584" si="83">IFERROR(C521/F521-1,"")</f>
        <v/>
      </c>
      <c r="J521" s="244" t="str">
        <f t="shared" ref="J521:J584" si="84">IFERROR(D521-G521,"")</f>
        <v/>
      </c>
      <c r="K521" s="245">
        <v>0</v>
      </c>
      <c r="L521" s="242">
        <v>0</v>
      </c>
      <c r="M521" s="243" t="str">
        <f t="shared" ref="M521:M584" si="85">IFERROR(L521/K521,"")</f>
        <v/>
      </c>
      <c r="N521" s="210">
        <v>19</v>
      </c>
      <c r="O521" s="242">
        <v>13</v>
      </c>
      <c r="P521" s="243">
        <f t="shared" ref="P521:P584" si="86">IFERROR(O521/N521,"")</f>
        <v>0.68421052631578949</v>
      </c>
      <c r="Q521" s="243">
        <f t="shared" ref="Q521:Q584" si="87">IFERROR(K521/N521-1,"")</f>
        <v>-1</v>
      </c>
      <c r="R521" s="243">
        <f t="shared" ref="R521:R584" si="88">IFERROR(L521/O521-1,"")</f>
        <v>-1</v>
      </c>
      <c r="S521" s="244" t="str">
        <f t="shared" ref="S521:S584" si="89">IFERROR(M521-P521,"")</f>
        <v/>
      </c>
    </row>
    <row r="522" spans="1:19" ht="14.25" thickBot="1" x14ac:dyDescent="0.3">
      <c r="A522" s="206" t="s">
        <v>281</v>
      </c>
      <c r="B522" s="241">
        <v>0</v>
      </c>
      <c r="C522" s="242">
        <v>0</v>
      </c>
      <c r="D522" s="243" t="str">
        <f t="shared" si="80"/>
        <v/>
      </c>
      <c r="E522" s="210">
        <v>0</v>
      </c>
      <c r="F522" s="242">
        <v>0</v>
      </c>
      <c r="G522" s="243" t="str">
        <f t="shared" si="81"/>
        <v/>
      </c>
      <c r="H522" s="243" t="str">
        <f t="shared" si="82"/>
        <v/>
      </c>
      <c r="I522" s="243" t="str">
        <f t="shared" si="83"/>
        <v/>
      </c>
      <c r="J522" s="244" t="str">
        <f t="shared" si="84"/>
        <v/>
      </c>
      <c r="K522" s="245">
        <v>0</v>
      </c>
      <c r="L522" s="242">
        <v>0</v>
      </c>
      <c r="M522" s="243" t="str">
        <f t="shared" si="85"/>
        <v/>
      </c>
      <c r="N522" s="210">
        <v>114</v>
      </c>
      <c r="O522" s="242">
        <v>52</v>
      </c>
      <c r="P522" s="243">
        <f t="shared" si="86"/>
        <v>0.45614035087719296</v>
      </c>
      <c r="Q522" s="243">
        <f t="shared" si="87"/>
        <v>-1</v>
      </c>
      <c r="R522" s="243">
        <f t="shared" si="88"/>
        <v>-1</v>
      </c>
      <c r="S522" s="244" t="str">
        <f t="shared" si="89"/>
        <v/>
      </c>
    </row>
    <row r="523" spans="1:19" ht="15.75" thickTop="1" x14ac:dyDescent="0.25">
      <c r="A523" s="233" t="s">
        <v>488</v>
      </c>
      <c r="B523" s="234">
        <v>0</v>
      </c>
      <c r="C523" s="235">
        <v>0</v>
      </c>
      <c r="D523" s="236" t="str">
        <f t="shared" si="80"/>
        <v/>
      </c>
      <c r="E523" s="237">
        <v>0</v>
      </c>
      <c r="F523" s="235">
        <v>0</v>
      </c>
      <c r="G523" s="236" t="str">
        <f t="shared" si="81"/>
        <v/>
      </c>
      <c r="H523" s="236" t="str">
        <f t="shared" si="82"/>
        <v/>
      </c>
      <c r="I523" s="236" t="str">
        <f t="shared" si="83"/>
        <v/>
      </c>
      <c r="J523" s="238" t="str">
        <f t="shared" si="84"/>
        <v/>
      </c>
      <c r="K523" s="239">
        <v>68</v>
      </c>
      <c r="L523" s="235">
        <v>0</v>
      </c>
      <c r="M523" s="236">
        <f t="shared" si="85"/>
        <v>0</v>
      </c>
      <c r="N523" s="237">
        <v>0</v>
      </c>
      <c r="O523" s="235">
        <v>0</v>
      </c>
      <c r="P523" s="236" t="str">
        <f t="shared" si="86"/>
        <v/>
      </c>
      <c r="Q523" s="236" t="str">
        <f t="shared" si="87"/>
        <v/>
      </c>
      <c r="R523" s="236" t="str">
        <f t="shared" si="88"/>
        <v/>
      </c>
      <c r="S523" s="238" t="str">
        <f t="shared" si="89"/>
        <v/>
      </c>
    </row>
    <row r="524" spans="1:19" ht="14.25" thickBot="1" x14ac:dyDescent="0.3">
      <c r="A524" s="206" t="s">
        <v>107</v>
      </c>
      <c r="B524" s="241">
        <v>0</v>
      </c>
      <c r="C524" s="242">
        <v>0</v>
      </c>
      <c r="D524" s="243" t="str">
        <f t="shared" si="80"/>
        <v/>
      </c>
      <c r="E524" s="210">
        <v>0</v>
      </c>
      <c r="F524" s="242">
        <v>0</v>
      </c>
      <c r="G524" s="243" t="str">
        <f t="shared" si="81"/>
        <v/>
      </c>
      <c r="H524" s="243" t="str">
        <f t="shared" si="82"/>
        <v/>
      </c>
      <c r="I524" s="243" t="str">
        <f t="shared" si="83"/>
        <v/>
      </c>
      <c r="J524" s="244" t="str">
        <f t="shared" si="84"/>
        <v/>
      </c>
      <c r="K524" s="245">
        <v>68</v>
      </c>
      <c r="L524" s="242">
        <v>0</v>
      </c>
      <c r="M524" s="243">
        <f t="shared" si="85"/>
        <v>0</v>
      </c>
      <c r="N524" s="210">
        <v>0</v>
      </c>
      <c r="O524" s="242">
        <v>0</v>
      </c>
      <c r="P524" s="243" t="str">
        <f t="shared" si="86"/>
        <v/>
      </c>
      <c r="Q524" s="243" t="str">
        <f t="shared" si="87"/>
        <v/>
      </c>
      <c r="R524" s="243" t="str">
        <f t="shared" si="88"/>
        <v/>
      </c>
      <c r="S524" s="244" t="str">
        <f t="shared" si="89"/>
        <v/>
      </c>
    </row>
    <row r="525" spans="1:19" ht="15.75" thickTop="1" x14ac:dyDescent="0.25">
      <c r="A525" s="233" t="s">
        <v>462</v>
      </c>
      <c r="B525" s="234">
        <v>0</v>
      </c>
      <c r="C525" s="235">
        <v>0</v>
      </c>
      <c r="D525" s="236" t="str">
        <f t="shared" si="80"/>
        <v/>
      </c>
      <c r="E525" s="237">
        <v>0</v>
      </c>
      <c r="F525" s="235">
        <v>0</v>
      </c>
      <c r="G525" s="236" t="str">
        <f t="shared" si="81"/>
        <v/>
      </c>
      <c r="H525" s="236" t="str">
        <f t="shared" si="82"/>
        <v/>
      </c>
      <c r="I525" s="236" t="str">
        <f t="shared" si="83"/>
        <v/>
      </c>
      <c r="J525" s="238" t="str">
        <f t="shared" si="84"/>
        <v/>
      </c>
      <c r="K525" s="239">
        <v>50</v>
      </c>
      <c r="L525" s="235">
        <v>19</v>
      </c>
      <c r="M525" s="236">
        <f t="shared" si="85"/>
        <v>0.38</v>
      </c>
      <c r="N525" s="237">
        <v>100</v>
      </c>
      <c r="O525" s="235">
        <v>46</v>
      </c>
      <c r="P525" s="236">
        <f t="shared" si="86"/>
        <v>0.46</v>
      </c>
      <c r="Q525" s="236">
        <f t="shared" si="87"/>
        <v>-0.5</v>
      </c>
      <c r="R525" s="236">
        <f t="shared" si="88"/>
        <v>-0.58695652173913038</v>
      </c>
      <c r="S525" s="238">
        <f t="shared" si="89"/>
        <v>-8.0000000000000016E-2</v>
      </c>
    </row>
    <row r="526" spans="1:19" ht="14.25" thickBot="1" x14ac:dyDescent="0.3">
      <c r="A526" s="206" t="s">
        <v>278</v>
      </c>
      <c r="B526" s="241">
        <v>0</v>
      </c>
      <c r="C526" s="242">
        <v>0</v>
      </c>
      <c r="D526" s="243" t="str">
        <f t="shared" si="80"/>
        <v/>
      </c>
      <c r="E526" s="210">
        <v>0</v>
      </c>
      <c r="F526" s="242">
        <v>0</v>
      </c>
      <c r="G526" s="243" t="str">
        <f t="shared" si="81"/>
        <v/>
      </c>
      <c r="H526" s="243" t="str">
        <f t="shared" si="82"/>
        <v/>
      </c>
      <c r="I526" s="243" t="str">
        <f t="shared" si="83"/>
        <v/>
      </c>
      <c r="J526" s="244" t="str">
        <f t="shared" si="84"/>
        <v/>
      </c>
      <c r="K526" s="245">
        <v>50</v>
      </c>
      <c r="L526" s="242">
        <v>19</v>
      </c>
      <c r="M526" s="243">
        <f t="shared" si="85"/>
        <v>0.38</v>
      </c>
      <c r="N526" s="210">
        <v>100</v>
      </c>
      <c r="O526" s="242">
        <v>46</v>
      </c>
      <c r="P526" s="243">
        <f t="shared" si="86"/>
        <v>0.46</v>
      </c>
      <c r="Q526" s="243">
        <f t="shared" si="87"/>
        <v>-0.5</v>
      </c>
      <c r="R526" s="243">
        <f t="shared" si="88"/>
        <v>-0.58695652173913038</v>
      </c>
      <c r="S526" s="244">
        <f t="shared" si="89"/>
        <v>-8.0000000000000016E-2</v>
      </c>
    </row>
    <row r="527" spans="1:19" ht="15.75" thickTop="1" x14ac:dyDescent="0.25">
      <c r="A527" s="233" t="s">
        <v>420</v>
      </c>
      <c r="B527" s="234">
        <v>0</v>
      </c>
      <c r="C527" s="235">
        <v>0</v>
      </c>
      <c r="D527" s="236" t="str">
        <f t="shared" si="80"/>
        <v/>
      </c>
      <c r="E527" s="237">
        <v>0</v>
      </c>
      <c r="F527" s="235">
        <v>0</v>
      </c>
      <c r="G527" s="236" t="str">
        <f t="shared" si="81"/>
        <v/>
      </c>
      <c r="H527" s="236" t="str">
        <f t="shared" si="82"/>
        <v/>
      </c>
      <c r="I527" s="236" t="str">
        <f t="shared" si="83"/>
        <v/>
      </c>
      <c r="J527" s="238" t="str">
        <f t="shared" si="84"/>
        <v/>
      </c>
      <c r="K527" s="239">
        <v>0</v>
      </c>
      <c r="L527" s="235">
        <v>0</v>
      </c>
      <c r="M527" s="236" t="str">
        <f t="shared" si="85"/>
        <v/>
      </c>
      <c r="N527" s="237">
        <v>19</v>
      </c>
      <c r="O527" s="235">
        <v>10</v>
      </c>
      <c r="P527" s="236">
        <f t="shared" si="86"/>
        <v>0.52631578947368418</v>
      </c>
      <c r="Q527" s="236">
        <f t="shared" si="87"/>
        <v>-1</v>
      </c>
      <c r="R527" s="236">
        <f t="shared" si="88"/>
        <v>-1</v>
      </c>
      <c r="S527" s="238" t="str">
        <f t="shared" si="89"/>
        <v/>
      </c>
    </row>
    <row r="528" spans="1:19" ht="14.25" thickBot="1" x14ac:dyDescent="0.3">
      <c r="A528" s="206" t="s">
        <v>280</v>
      </c>
      <c r="B528" s="241">
        <v>0</v>
      </c>
      <c r="C528" s="242">
        <v>0</v>
      </c>
      <c r="D528" s="243" t="str">
        <f t="shared" si="80"/>
        <v/>
      </c>
      <c r="E528" s="210">
        <v>0</v>
      </c>
      <c r="F528" s="242">
        <v>0</v>
      </c>
      <c r="G528" s="243" t="str">
        <f t="shared" si="81"/>
        <v/>
      </c>
      <c r="H528" s="243" t="str">
        <f t="shared" si="82"/>
        <v/>
      </c>
      <c r="I528" s="243" t="str">
        <f t="shared" si="83"/>
        <v/>
      </c>
      <c r="J528" s="244" t="str">
        <f t="shared" si="84"/>
        <v/>
      </c>
      <c r="K528" s="245">
        <v>0</v>
      </c>
      <c r="L528" s="242">
        <v>0</v>
      </c>
      <c r="M528" s="243" t="str">
        <f t="shared" si="85"/>
        <v/>
      </c>
      <c r="N528" s="210">
        <v>19</v>
      </c>
      <c r="O528" s="242">
        <v>10</v>
      </c>
      <c r="P528" s="243">
        <f t="shared" si="86"/>
        <v>0.52631578947368418</v>
      </c>
      <c r="Q528" s="243">
        <f t="shared" si="87"/>
        <v>-1</v>
      </c>
      <c r="R528" s="243">
        <f t="shared" si="88"/>
        <v>-1</v>
      </c>
      <c r="S528" s="244" t="str">
        <f t="shared" si="89"/>
        <v/>
      </c>
    </row>
    <row r="529" spans="1:19" ht="15.75" thickTop="1" x14ac:dyDescent="0.25">
      <c r="A529" s="233" t="s">
        <v>444</v>
      </c>
      <c r="B529" s="234">
        <v>0</v>
      </c>
      <c r="C529" s="235">
        <v>0</v>
      </c>
      <c r="D529" s="236" t="str">
        <f t="shared" si="80"/>
        <v/>
      </c>
      <c r="E529" s="237">
        <v>57</v>
      </c>
      <c r="F529" s="235">
        <v>24</v>
      </c>
      <c r="G529" s="236">
        <f t="shared" si="81"/>
        <v>0.42105263157894735</v>
      </c>
      <c r="H529" s="236">
        <f t="shared" si="82"/>
        <v>-1</v>
      </c>
      <c r="I529" s="236">
        <f t="shared" si="83"/>
        <v>-1</v>
      </c>
      <c r="J529" s="238" t="str">
        <f t="shared" si="84"/>
        <v/>
      </c>
      <c r="K529" s="239">
        <v>38</v>
      </c>
      <c r="L529" s="235">
        <v>24</v>
      </c>
      <c r="M529" s="236">
        <f t="shared" si="85"/>
        <v>0.63157894736842102</v>
      </c>
      <c r="N529" s="237">
        <v>247</v>
      </c>
      <c r="O529" s="235">
        <v>140</v>
      </c>
      <c r="P529" s="236">
        <f t="shared" si="86"/>
        <v>0.5668016194331984</v>
      </c>
      <c r="Q529" s="236">
        <f t="shared" si="87"/>
        <v>-0.84615384615384615</v>
      </c>
      <c r="R529" s="236">
        <f t="shared" si="88"/>
        <v>-0.82857142857142851</v>
      </c>
      <c r="S529" s="238">
        <f t="shared" si="89"/>
        <v>6.4777327935222617E-2</v>
      </c>
    </row>
    <row r="530" spans="1:19" x14ac:dyDescent="0.25">
      <c r="A530" s="206" t="s">
        <v>280</v>
      </c>
      <c r="B530" s="241">
        <v>0</v>
      </c>
      <c r="C530" s="242">
        <v>0</v>
      </c>
      <c r="D530" s="243" t="str">
        <f t="shared" si="80"/>
        <v/>
      </c>
      <c r="E530" s="210">
        <v>57</v>
      </c>
      <c r="F530" s="242">
        <v>24</v>
      </c>
      <c r="G530" s="243">
        <f t="shared" si="81"/>
        <v>0.42105263157894735</v>
      </c>
      <c r="H530" s="243">
        <f t="shared" si="82"/>
        <v>-1</v>
      </c>
      <c r="I530" s="243">
        <f t="shared" si="83"/>
        <v>-1</v>
      </c>
      <c r="J530" s="244" t="str">
        <f t="shared" si="84"/>
        <v/>
      </c>
      <c r="K530" s="245">
        <v>38</v>
      </c>
      <c r="L530" s="242">
        <v>24</v>
      </c>
      <c r="M530" s="243">
        <f t="shared" si="85"/>
        <v>0.63157894736842102</v>
      </c>
      <c r="N530" s="210">
        <v>133</v>
      </c>
      <c r="O530" s="242">
        <v>65</v>
      </c>
      <c r="P530" s="243">
        <f t="shared" si="86"/>
        <v>0.48872180451127817</v>
      </c>
      <c r="Q530" s="243">
        <f t="shared" si="87"/>
        <v>-0.7142857142857143</v>
      </c>
      <c r="R530" s="243">
        <f t="shared" si="88"/>
        <v>-0.63076923076923075</v>
      </c>
      <c r="S530" s="244">
        <f t="shared" si="89"/>
        <v>0.14285714285714285</v>
      </c>
    </row>
    <row r="531" spans="1:19" ht="14.25" thickBot="1" x14ac:dyDescent="0.3">
      <c r="A531" s="206" t="s">
        <v>281</v>
      </c>
      <c r="B531" s="241">
        <v>0</v>
      </c>
      <c r="C531" s="242">
        <v>0</v>
      </c>
      <c r="D531" s="243" t="str">
        <f t="shared" si="80"/>
        <v/>
      </c>
      <c r="E531" s="210">
        <v>0</v>
      </c>
      <c r="F531" s="242">
        <v>0</v>
      </c>
      <c r="G531" s="243" t="str">
        <f t="shared" si="81"/>
        <v/>
      </c>
      <c r="H531" s="243" t="str">
        <f t="shared" si="82"/>
        <v/>
      </c>
      <c r="I531" s="243" t="str">
        <f t="shared" si="83"/>
        <v/>
      </c>
      <c r="J531" s="244" t="str">
        <f t="shared" si="84"/>
        <v/>
      </c>
      <c r="K531" s="245">
        <v>0</v>
      </c>
      <c r="L531" s="242">
        <v>0</v>
      </c>
      <c r="M531" s="243" t="str">
        <f t="shared" si="85"/>
        <v/>
      </c>
      <c r="N531" s="210">
        <v>114</v>
      </c>
      <c r="O531" s="242">
        <v>75</v>
      </c>
      <c r="P531" s="243">
        <f t="shared" si="86"/>
        <v>0.65789473684210531</v>
      </c>
      <c r="Q531" s="243">
        <f t="shared" si="87"/>
        <v>-1</v>
      </c>
      <c r="R531" s="243">
        <f t="shared" si="88"/>
        <v>-1</v>
      </c>
      <c r="S531" s="244" t="str">
        <f t="shared" si="89"/>
        <v/>
      </c>
    </row>
    <row r="532" spans="1:19" ht="15.75" thickTop="1" x14ac:dyDescent="0.25">
      <c r="A532" s="233" t="s">
        <v>494</v>
      </c>
      <c r="B532" s="234">
        <v>0</v>
      </c>
      <c r="C532" s="235">
        <v>0</v>
      </c>
      <c r="D532" s="236" t="str">
        <f t="shared" si="80"/>
        <v/>
      </c>
      <c r="E532" s="237">
        <v>38</v>
      </c>
      <c r="F532" s="235">
        <v>0</v>
      </c>
      <c r="G532" s="236">
        <f t="shared" si="81"/>
        <v>0</v>
      </c>
      <c r="H532" s="236">
        <f t="shared" si="82"/>
        <v>-1</v>
      </c>
      <c r="I532" s="236" t="str">
        <f t="shared" si="83"/>
        <v/>
      </c>
      <c r="J532" s="238" t="str">
        <f t="shared" si="84"/>
        <v/>
      </c>
      <c r="K532" s="239">
        <v>38</v>
      </c>
      <c r="L532" s="235">
        <v>0</v>
      </c>
      <c r="M532" s="236">
        <f t="shared" si="85"/>
        <v>0</v>
      </c>
      <c r="N532" s="237">
        <v>114</v>
      </c>
      <c r="O532" s="235">
        <v>0</v>
      </c>
      <c r="P532" s="236">
        <f t="shared" si="86"/>
        <v>0</v>
      </c>
      <c r="Q532" s="236">
        <f t="shared" si="87"/>
        <v>-0.66666666666666674</v>
      </c>
      <c r="R532" s="236" t="str">
        <f t="shared" si="88"/>
        <v/>
      </c>
      <c r="S532" s="238">
        <f t="shared" si="89"/>
        <v>0</v>
      </c>
    </row>
    <row r="533" spans="1:19" ht="14.25" thickBot="1" x14ac:dyDescent="0.3">
      <c r="A533" s="206" t="s">
        <v>280</v>
      </c>
      <c r="B533" s="241">
        <v>0</v>
      </c>
      <c r="C533" s="242">
        <v>0</v>
      </c>
      <c r="D533" s="243" t="str">
        <f t="shared" si="80"/>
        <v/>
      </c>
      <c r="E533" s="210">
        <v>38</v>
      </c>
      <c r="F533" s="242">
        <v>0</v>
      </c>
      <c r="G533" s="243">
        <f t="shared" si="81"/>
        <v>0</v>
      </c>
      <c r="H533" s="243">
        <f t="shared" si="82"/>
        <v>-1</v>
      </c>
      <c r="I533" s="243" t="str">
        <f t="shared" si="83"/>
        <v/>
      </c>
      <c r="J533" s="244" t="str">
        <f t="shared" si="84"/>
        <v/>
      </c>
      <c r="K533" s="245">
        <v>38</v>
      </c>
      <c r="L533" s="242">
        <v>0</v>
      </c>
      <c r="M533" s="243">
        <f t="shared" si="85"/>
        <v>0</v>
      </c>
      <c r="N533" s="210">
        <v>114</v>
      </c>
      <c r="O533" s="242">
        <v>0</v>
      </c>
      <c r="P533" s="243">
        <f t="shared" si="86"/>
        <v>0</v>
      </c>
      <c r="Q533" s="243">
        <f t="shared" si="87"/>
        <v>-0.66666666666666674</v>
      </c>
      <c r="R533" s="243" t="str">
        <f t="shared" si="88"/>
        <v/>
      </c>
      <c r="S533" s="244">
        <f t="shared" si="89"/>
        <v>0</v>
      </c>
    </row>
    <row r="534" spans="1:19" ht="15.75" thickTop="1" x14ac:dyDescent="0.25">
      <c r="A534" s="233" t="s">
        <v>463</v>
      </c>
      <c r="B534" s="234">
        <v>0</v>
      </c>
      <c r="C534" s="235">
        <v>0</v>
      </c>
      <c r="D534" s="236" t="str">
        <f t="shared" si="80"/>
        <v/>
      </c>
      <c r="E534" s="237">
        <v>0</v>
      </c>
      <c r="F534" s="235">
        <v>0</v>
      </c>
      <c r="G534" s="236" t="str">
        <f t="shared" si="81"/>
        <v/>
      </c>
      <c r="H534" s="236" t="str">
        <f t="shared" si="82"/>
        <v/>
      </c>
      <c r="I534" s="236" t="str">
        <f t="shared" si="83"/>
        <v/>
      </c>
      <c r="J534" s="238" t="str">
        <f t="shared" si="84"/>
        <v/>
      </c>
      <c r="K534" s="239">
        <v>0</v>
      </c>
      <c r="L534" s="235">
        <v>0</v>
      </c>
      <c r="M534" s="236" t="str">
        <f t="shared" si="85"/>
        <v/>
      </c>
      <c r="N534" s="237">
        <v>100</v>
      </c>
      <c r="O534" s="235">
        <v>20</v>
      </c>
      <c r="P534" s="236">
        <f t="shared" si="86"/>
        <v>0.2</v>
      </c>
      <c r="Q534" s="236">
        <f t="shared" si="87"/>
        <v>-1</v>
      </c>
      <c r="R534" s="236">
        <f t="shared" si="88"/>
        <v>-1</v>
      </c>
      <c r="S534" s="238" t="str">
        <f t="shared" si="89"/>
        <v/>
      </c>
    </row>
    <row r="535" spans="1:19" ht="14.25" thickBot="1" x14ac:dyDescent="0.3">
      <c r="A535" s="206" t="s">
        <v>278</v>
      </c>
      <c r="B535" s="241">
        <v>0</v>
      </c>
      <c r="C535" s="242">
        <v>0</v>
      </c>
      <c r="D535" s="243" t="str">
        <f t="shared" si="80"/>
        <v/>
      </c>
      <c r="E535" s="210">
        <v>0</v>
      </c>
      <c r="F535" s="242">
        <v>0</v>
      </c>
      <c r="G535" s="243" t="str">
        <f t="shared" si="81"/>
        <v/>
      </c>
      <c r="H535" s="243" t="str">
        <f t="shared" si="82"/>
        <v/>
      </c>
      <c r="I535" s="243" t="str">
        <f t="shared" si="83"/>
        <v/>
      </c>
      <c r="J535" s="244" t="str">
        <f t="shared" si="84"/>
        <v/>
      </c>
      <c r="K535" s="245">
        <v>0</v>
      </c>
      <c r="L535" s="242">
        <v>0</v>
      </c>
      <c r="M535" s="243" t="str">
        <f t="shared" si="85"/>
        <v/>
      </c>
      <c r="N535" s="210">
        <v>100</v>
      </c>
      <c r="O535" s="242">
        <v>20</v>
      </c>
      <c r="P535" s="243">
        <f t="shared" si="86"/>
        <v>0.2</v>
      </c>
      <c r="Q535" s="243">
        <f t="shared" si="87"/>
        <v>-1</v>
      </c>
      <c r="R535" s="243">
        <f t="shared" si="88"/>
        <v>-1</v>
      </c>
      <c r="S535" s="244" t="str">
        <f t="shared" si="89"/>
        <v/>
      </c>
    </row>
    <row r="536" spans="1:19" ht="15.75" thickTop="1" x14ac:dyDescent="0.25">
      <c r="A536" s="233" t="s">
        <v>450</v>
      </c>
      <c r="B536" s="234">
        <v>0</v>
      </c>
      <c r="C536" s="235">
        <v>0</v>
      </c>
      <c r="D536" s="236" t="str">
        <f t="shared" si="80"/>
        <v/>
      </c>
      <c r="E536" s="237">
        <v>1035</v>
      </c>
      <c r="F536" s="235">
        <v>798</v>
      </c>
      <c r="G536" s="236">
        <f t="shared" si="81"/>
        <v>0.77101449275362322</v>
      </c>
      <c r="H536" s="236">
        <f t="shared" si="82"/>
        <v>-1</v>
      </c>
      <c r="I536" s="236">
        <f t="shared" si="83"/>
        <v>-1</v>
      </c>
      <c r="J536" s="238" t="str">
        <f t="shared" si="84"/>
        <v/>
      </c>
      <c r="K536" s="239">
        <v>2701</v>
      </c>
      <c r="L536" s="235">
        <v>2035</v>
      </c>
      <c r="M536" s="236">
        <f t="shared" si="85"/>
        <v>0.75342465753424659</v>
      </c>
      <c r="N536" s="237">
        <v>8651</v>
      </c>
      <c r="O536" s="235">
        <v>6067</v>
      </c>
      <c r="P536" s="236">
        <f t="shared" si="86"/>
        <v>0.70130620737486993</v>
      </c>
      <c r="Q536" s="236">
        <f t="shared" si="87"/>
        <v>-0.68778175933418106</v>
      </c>
      <c r="R536" s="236">
        <f t="shared" si="88"/>
        <v>-0.664578869292896</v>
      </c>
      <c r="S536" s="238">
        <f t="shared" si="89"/>
        <v>5.2118450159376661E-2</v>
      </c>
    </row>
    <row r="537" spans="1:19" ht="14.25" thickBot="1" x14ac:dyDescent="0.3">
      <c r="A537" s="206" t="s">
        <v>282</v>
      </c>
      <c r="B537" s="241">
        <v>0</v>
      </c>
      <c r="C537" s="242">
        <v>0</v>
      </c>
      <c r="D537" s="243" t="str">
        <f t="shared" si="80"/>
        <v/>
      </c>
      <c r="E537" s="210">
        <v>1035</v>
      </c>
      <c r="F537" s="242">
        <v>798</v>
      </c>
      <c r="G537" s="243">
        <f t="shared" si="81"/>
        <v>0.77101449275362322</v>
      </c>
      <c r="H537" s="243">
        <f t="shared" si="82"/>
        <v>-1</v>
      </c>
      <c r="I537" s="243">
        <f t="shared" si="83"/>
        <v>-1</v>
      </c>
      <c r="J537" s="244" t="str">
        <f t="shared" si="84"/>
        <v/>
      </c>
      <c r="K537" s="245">
        <v>2701</v>
      </c>
      <c r="L537" s="242">
        <v>2035</v>
      </c>
      <c r="M537" s="243">
        <f t="shared" si="85"/>
        <v>0.75342465753424659</v>
      </c>
      <c r="N537" s="210">
        <v>8651</v>
      </c>
      <c r="O537" s="242">
        <v>6067</v>
      </c>
      <c r="P537" s="243">
        <f t="shared" si="86"/>
        <v>0.70130620737486993</v>
      </c>
      <c r="Q537" s="243">
        <f t="shared" si="87"/>
        <v>-0.68778175933418106</v>
      </c>
      <c r="R537" s="243">
        <f t="shared" si="88"/>
        <v>-0.664578869292896</v>
      </c>
      <c r="S537" s="244">
        <f t="shared" si="89"/>
        <v>5.2118450159376661E-2</v>
      </c>
    </row>
    <row r="538" spans="1:19" ht="15.75" thickTop="1" x14ac:dyDescent="0.25">
      <c r="A538" s="233" t="s">
        <v>418</v>
      </c>
      <c r="B538" s="234">
        <v>0</v>
      </c>
      <c r="C538" s="235">
        <v>0</v>
      </c>
      <c r="D538" s="236" t="str">
        <f t="shared" si="80"/>
        <v/>
      </c>
      <c r="E538" s="237">
        <v>19</v>
      </c>
      <c r="F538" s="235">
        <v>6</v>
      </c>
      <c r="G538" s="236">
        <f t="shared" si="81"/>
        <v>0.31578947368421051</v>
      </c>
      <c r="H538" s="236">
        <f t="shared" si="82"/>
        <v>-1</v>
      </c>
      <c r="I538" s="236">
        <f t="shared" si="83"/>
        <v>-1</v>
      </c>
      <c r="J538" s="238" t="str">
        <f t="shared" si="84"/>
        <v/>
      </c>
      <c r="K538" s="239">
        <v>19</v>
      </c>
      <c r="L538" s="235">
        <v>1</v>
      </c>
      <c r="M538" s="236">
        <f t="shared" si="85"/>
        <v>5.2631578947368418E-2</v>
      </c>
      <c r="N538" s="237">
        <v>19</v>
      </c>
      <c r="O538" s="235">
        <v>6</v>
      </c>
      <c r="P538" s="236">
        <f t="shared" si="86"/>
        <v>0.31578947368421051</v>
      </c>
      <c r="Q538" s="236">
        <f t="shared" si="87"/>
        <v>0</v>
      </c>
      <c r="R538" s="236">
        <f t="shared" si="88"/>
        <v>-0.83333333333333337</v>
      </c>
      <c r="S538" s="238">
        <f t="shared" si="89"/>
        <v>-0.26315789473684209</v>
      </c>
    </row>
    <row r="539" spans="1:19" x14ac:dyDescent="0.25">
      <c r="A539" s="206" t="s">
        <v>280</v>
      </c>
      <c r="B539" s="241">
        <v>0</v>
      </c>
      <c r="C539" s="242">
        <v>0</v>
      </c>
      <c r="D539" s="243" t="str">
        <f t="shared" si="80"/>
        <v/>
      </c>
      <c r="E539" s="210">
        <v>0</v>
      </c>
      <c r="F539" s="242">
        <v>0</v>
      </c>
      <c r="G539" s="243" t="str">
        <f t="shared" si="81"/>
        <v/>
      </c>
      <c r="H539" s="243" t="str">
        <f t="shared" si="82"/>
        <v/>
      </c>
      <c r="I539" s="243" t="str">
        <f t="shared" si="83"/>
        <v/>
      </c>
      <c r="J539" s="244" t="str">
        <f t="shared" si="84"/>
        <v/>
      </c>
      <c r="K539" s="245">
        <v>19</v>
      </c>
      <c r="L539" s="242">
        <v>1</v>
      </c>
      <c r="M539" s="243">
        <f t="shared" si="85"/>
        <v>5.2631578947368418E-2</v>
      </c>
      <c r="N539" s="210">
        <v>0</v>
      </c>
      <c r="O539" s="242">
        <v>0</v>
      </c>
      <c r="P539" s="243" t="str">
        <f t="shared" si="86"/>
        <v/>
      </c>
      <c r="Q539" s="243" t="str">
        <f t="shared" si="87"/>
        <v/>
      </c>
      <c r="R539" s="243" t="str">
        <f t="shared" si="88"/>
        <v/>
      </c>
      <c r="S539" s="244" t="str">
        <f t="shared" si="89"/>
        <v/>
      </c>
    </row>
    <row r="540" spans="1:19" ht="14.25" thickBot="1" x14ac:dyDescent="0.3">
      <c r="A540" s="206" t="s">
        <v>281</v>
      </c>
      <c r="B540" s="241">
        <v>0</v>
      </c>
      <c r="C540" s="242">
        <v>0</v>
      </c>
      <c r="D540" s="243" t="str">
        <f t="shared" si="80"/>
        <v/>
      </c>
      <c r="E540" s="210">
        <v>19</v>
      </c>
      <c r="F540" s="242">
        <v>6</v>
      </c>
      <c r="G540" s="243">
        <f t="shared" si="81"/>
        <v>0.31578947368421051</v>
      </c>
      <c r="H540" s="243">
        <f t="shared" si="82"/>
        <v>-1</v>
      </c>
      <c r="I540" s="243">
        <f t="shared" si="83"/>
        <v>-1</v>
      </c>
      <c r="J540" s="244" t="str">
        <f t="shared" si="84"/>
        <v/>
      </c>
      <c r="K540" s="245">
        <v>0</v>
      </c>
      <c r="L540" s="242">
        <v>0</v>
      </c>
      <c r="M540" s="243" t="str">
        <f t="shared" si="85"/>
        <v/>
      </c>
      <c r="N540" s="210">
        <v>19</v>
      </c>
      <c r="O540" s="242">
        <v>6</v>
      </c>
      <c r="P540" s="243">
        <f t="shared" si="86"/>
        <v>0.31578947368421051</v>
      </c>
      <c r="Q540" s="243">
        <f t="shared" si="87"/>
        <v>-1</v>
      </c>
      <c r="R540" s="243">
        <f t="shared" si="88"/>
        <v>-1</v>
      </c>
      <c r="S540" s="244" t="str">
        <f t="shared" si="89"/>
        <v/>
      </c>
    </row>
    <row r="541" spans="1:19" ht="15.75" thickTop="1" x14ac:dyDescent="0.25">
      <c r="A541" s="233" t="s">
        <v>498</v>
      </c>
      <c r="B541" s="234">
        <v>0</v>
      </c>
      <c r="C541" s="235">
        <v>0</v>
      </c>
      <c r="D541" s="236" t="str">
        <f t="shared" si="80"/>
        <v/>
      </c>
      <c r="E541" s="237">
        <v>0</v>
      </c>
      <c r="F541" s="235">
        <v>0</v>
      </c>
      <c r="G541" s="236" t="str">
        <f t="shared" si="81"/>
        <v/>
      </c>
      <c r="H541" s="236" t="str">
        <f t="shared" si="82"/>
        <v/>
      </c>
      <c r="I541" s="236" t="str">
        <f t="shared" si="83"/>
        <v/>
      </c>
      <c r="J541" s="238" t="str">
        <f t="shared" si="84"/>
        <v/>
      </c>
      <c r="K541" s="239">
        <v>0</v>
      </c>
      <c r="L541" s="235">
        <v>0</v>
      </c>
      <c r="M541" s="236" t="str">
        <f t="shared" si="85"/>
        <v/>
      </c>
      <c r="N541" s="237">
        <v>122</v>
      </c>
      <c r="O541" s="235">
        <v>98</v>
      </c>
      <c r="P541" s="236">
        <f t="shared" si="86"/>
        <v>0.80327868852459017</v>
      </c>
      <c r="Q541" s="236">
        <f t="shared" si="87"/>
        <v>-1</v>
      </c>
      <c r="R541" s="236">
        <f t="shared" si="88"/>
        <v>-1</v>
      </c>
      <c r="S541" s="238" t="str">
        <f t="shared" si="89"/>
        <v/>
      </c>
    </row>
    <row r="542" spans="1:19" ht="14.25" thickBot="1" x14ac:dyDescent="0.3">
      <c r="A542" s="206" t="s">
        <v>282</v>
      </c>
      <c r="B542" s="241">
        <v>0</v>
      </c>
      <c r="C542" s="242">
        <v>0</v>
      </c>
      <c r="D542" s="243" t="str">
        <f t="shared" si="80"/>
        <v/>
      </c>
      <c r="E542" s="210">
        <v>0</v>
      </c>
      <c r="F542" s="242">
        <v>0</v>
      </c>
      <c r="G542" s="243" t="str">
        <f t="shared" si="81"/>
        <v/>
      </c>
      <c r="H542" s="243" t="str">
        <f t="shared" si="82"/>
        <v/>
      </c>
      <c r="I542" s="243" t="str">
        <f t="shared" si="83"/>
        <v/>
      </c>
      <c r="J542" s="244" t="str">
        <f t="shared" si="84"/>
        <v/>
      </c>
      <c r="K542" s="245">
        <v>0</v>
      </c>
      <c r="L542" s="242">
        <v>0</v>
      </c>
      <c r="M542" s="243" t="str">
        <f t="shared" si="85"/>
        <v/>
      </c>
      <c r="N542" s="210">
        <v>122</v>
      </c>
      <c r="O542" s="242">
        <v>98</v>
      </c>
      <c r="P542" s="243">
        <f t="shared" si="86"/>
        <v>0.80327868852459017</v>
      </c>
      <c r="Q542" s="243">
        <f t="shared" si="87"/>
        <v>-1</v>
      </c>
      <c r="R542" s="243">
        <f t="shared" si="88"/>
        <v>-1</v>
      </c>
      <c r="S542" s="244" t="str">
        <f t="shared" si="89"/>
        <v/>
      </c>
    </row>
    <row r="543" spans="1:19" ht="15.75" thickTop="1" x14ac:dyDescent="0.25">
      <c r="A543" s="233" t="s">
        <v>438</v>
      </c>
      <c r="B543" s="234">
        <v>0</v>
      </c>
      <c r="C543" s="235">
        <v>0</v>
      </c>
      <c r="D543" s="236" t="str">
        <f t="shared" si="80"/>
        <v/>
      </c>
      <c r="E543" s="237">
        <v>0</v>
      </c>
      <c r="F543" s="235">
        <v>0</v>
      </c>
      <c r="G543" s="236" t="str">
        <f t="shared" si="81"/>
        <v/>
      </c>
      <c r="H543" s="236" t="str">
        <f t="shared" si="82"/>
        <v/>
      </c>
      <c r="I543" s="236" t="str">
        <f t="shared" si="83"/>
        <v/>
      </c>
      <c r="J543" s="238" t="str">
        <f t="shared" si="84"/>
        <v/>
      </c>
      <c r="K543" s="239">
        <v>0</v>
      </c>
      <c r="L543" s="235">
        <v>0</v>
      </c>
      <c r="M543" s="236" t="str">
        <f t="shared" si="85"/>
        <v/>
      </c>
      <c r="N543" s="237">
        <v>414</v>
      </c>
      <c r="O543" s="235">
        <v>117</v>
      </c>
      <c r="P543" s="236">
        <f t="shared" si="86"/>
        <v>0.28260869565217389</v>
      </c>
      <c r="Q543" s="236">
        <f t="shared" si="87"/>
        <v>-1</v>
      </c>
      <c r="R543" s="236">
        <f t="shared" si="88"/>
        <v>-1</v>
      </c>
      <c r="S543" s="238" t="str">
        <f t="shared" si="89"/>
        <v/>
      </c>
    </row>
    <row r="544" spans="1:19" x14ac:dyDescent="0.25">
      <c r="A544" s="206" t="s">
        <v>107</v>
      </c>
      <c r="B544" s="241">
        <v>0</v>
      </c>
      <c r="C544" s="242">
        <v>0</v>
      </c>
      <c r="D544" s="243" t="str">
        <f t="shared" si="80"/>
        <v/>
      </c>
      <c r="E544" s="210">
        <v>0</v>
      </c>
      <c r="F544" s="242">
        <v>0</v>
      </c>
      <c r="G544" s="243" t="str">
        <f t="shared" si="81"/>
        <v/>
      </c>
      <c r="H544" s="243" t="str">
        <f t="shared" si="82"/>
        <v/>
      </c>
      <c r="I544" s="243" t="str">
        <f t="shared" si="83"/>
        <v/>
      </c>
      <c r="J544" s="244" t="str">
        <f t="shared" si="84"/>
        <v/>
      </c>
      <c r="K544" s="245">
        <v>0</v>
      </c>
      <c r="L544" s="242">
        <v>0</v>
      </c>
      <c r="M544" s="243" t="str">
        <f t="shared" si="85"/>
        <v/>
      </c>
      <c r="N544" s="210">
        <v>270</v>
      </c>
      <c r="O544" s="242">
        <v>0</v>
      </c>
      <c r="P544" s="243">
        <f t="shared" si="86"/>
        <v>0</v>
      </c>
      <c r="Q544" s="243">
        <f t="shared" si="87"/>
        <v>-1</v>
      </c>
      <c r="R544" s="243" t="str">
        <f t="shared" si="88"/>
        <v/>
      </c>
      <c r="S544" s="244" t="str">
        <f t="shared" si="89"/>
        <v/>
      </c>
    </row>
    <row r="545" spans="1:19" ht="14.25" thickBot="1" x14ac:dyDescent="0.3">
      <c r="A545" s="206" t="s">
        <v>126</v>
      </c>
      <c r="B545" s="241">
        <v>0</v>
      </c>
      <c r="C545" s="242">
        <v>0</v>
      </c>
      <c r="D545" s="243" t="str">
        <f t="shared" si="80"/>
        <v/>
      </c>
      <c r="E545" s="210">
        <v>0</v>
      </c>
      <c r="F545" s="242">
        <v>0</v>
      </c>
      <c r="G545" s="243" t="str">
        <f t="shared" si="81"/>
        <v/>
      </c>
      <c r="H545" s="243" t="str">
        <f t="shared" si="82"/>
        <v/>
      </c>
      <c r="I545" s="243" t="str">
        <f t="shared" si="83"/>
        <v/>
      </c>
      <c r="J545" s="244" t="str">
        <f t="shared" si="84"/>
        <v/>
      </c>
      <c r="K545" s="245">
        <v>0</v>
      </c>
      <c r="L545" s="242">
        <v>0</v>
      </c>
      <c r="M545" s="243" t="str">
        <f t="shared" si="85"/>
        <v/>
      </c>
      <c r="N545" s="210">
        <v>144</v>
      </c>
      <c r="O545" s="242">
        <v>117</v>
      </c>
      <c r="P545" s="243">
        <f t="shared" si="86"/>
        <v>0.8125</v>
      </c>
      <c r="Q545" s="243">
        <f t="shared" si="87"/>
        <v>-1</v>
      </c>
      <c r="R545" s="243">
        <f t="shared" si="88"/>
        <v>-1</v>
      </c>
      <c r="S545" s="244" t="str">
        <f t="shared" si="89"/>
        <v/>
      </c>
    </row>
    <row r="546" spans="1:19" ht="15.75" thickTop="1" x14ac:dyDescent="0.25">
      <c r="A546" s="233" t="s">
        <v>502</v>
      </c>
      <c r="B546" s="234">
        <v>0</v>
      </c>
      <c r="C546" s="235">
        <v>0</v>
      </c>
      <c r="D546" s="236" t="str">
        <f t="shared" si="80"/>
        <v/>
      </c>
      <c r="E546" s="237">
        <v>0</v>
      </c>
      <c r="F546" s="235">
        <v>0</v>
      </c>
      <c r="G546" s="236" t="str">
        <f t="shared" si="81"/>
        <v/>
      </c>
      <c r="H546" s="236" t="str">
        <f t="shared" si="82"/>
        <v/>
      </c>
      <c r="I546" s="236" t="str">
        <f t="shared" si="83"/>
        <v/>
      </c>
      <c r="J546" s="238" t="str">
        <f t="shared" si="84"/>
        <v/>
      </c>
      <c r="K546" s="239">
        <v>0</v>
      </c>
      <c r="L546" s="235">
        <v>0</v>
      </c>
      <c r="M546" s="236" t="str">
        <f t="shared" si="85"/>
        <v/>
      </c>
      <c r="N546" s="237">
        <v>49</v>
      </c>
      <c r="O546" s="235">
        <v>15</v>
      </c>
      <c r="P546" s="236">
        <f t="shared" si="86"/>
        <v>0.30612244897959184</v>
      </c>
      <c r="Q546" s="236">
        <f t="shared" si="87"/>
        <v>-1</v>
      </c>
      <c r="R546" s="236">
        <f t="shared" si="88"/>
        <v>-1</v>
      </c>
      <c r="S546" s="238" t="str">
        <f t="shared" si="89"/>
        <v/>
      </c>
    </row>
    <row r="547" spans="1:19" ht="14.25" thickBot="1" x14ac:dyDescent="0.3">
      <c r="A547" s="206" t="s">
        <v>280</v>
      </c>
      <c r="B547" s="241">
        <v>0</v>
      </c>
      <c r="C547" s="242">
        <v>0</v>
      </c>
      <c r="D547" s="243" t="str">
        <f t="shared" si="80"/>
        <v/>
      </c>
      <c r="E547" s="210">
        <v>0</v>
      </c>
      <c r="F547" s="242">
        <v>0</v>
      </c>
      <c r="G547" s="243" t="str">
        <f t="shared" si="81"/>
        <v/>
      </c>
      <c r="H547" s="243" t="str">
        <f t="shared" si="82"/>
        <v/>
      </c>
      <c r="I547" s="243" t="str">
        <f t="shared" si="83"/>
        <v/>
      </c>
      <c r="J547" s="244" t="str">
        <f t="shared" si="84"/>
        <v/>
      </c>
      <c r="K547" s="245">
        <v>0</v>
      </c>
      <c r="L547" s="242">
        <v>0</v>
      </c>
      <c r="M547" s="243" t="str">
        <f t="shared" si="85"/>
        <v/>
      </c>
      <c r="N547" s="210">
        <v>49</v>
      </c>
      <c r="O547" s="242">
        <v>15</v>
      </c>
      <c r="P547" s="243">
        <f t="shared" si="86"/>
        <v>0.30612244897959184</v>
      </c>
      <c r="Q547" s="243">
        <f t="shared" si="87"/>
        <v>-1</v>
      </c>
      <c r="R547" s="243">
        <f t="shared" si="88"/>
        <v>-1</v>
      </c>
      <c r="S547" s="244" t="str">
        <f t="shared" si="89"/>
        <v/>
      </c>
    </row>
    <row r="548" spans="1:19" ht="15.75" thickTop="1" x14ac:dyDescent="0.25">
      <c r="A548" s="233" t="s">
        <v>452</v>
      </c>
      <c r="B548" s="234">
        <v>0</v>
      </c>
      <c r="C548" s="235">
        <v>0</v>
      </c>
      <c r="D548" s="236" t="str">
        <f t="shared" si="80"/>
        <v/>
      </c>
      <c r="E548" s="237">
        <v>188</v>
      </c>
      <c r="F548" s="235">
        <v>74</v>
      </c>
      <c r="G548" s="236">
        <f t="shared" si="81"/>
        <v>0.39361702127659576</v>
      </c>
      <c r="H548" s="236">
        <f t="shared" si="82"/>
        <v>-1</v>
      </c>
      <c r="I548" s="236">
        <f t="shared" si="83"/>
        <v>-1</v>
      </c>
      <c r="J548" s="238" t="str">
        <f t="shared" si="84"/>
        <v/>
      </c>
      <c r="K548" s="239">
        <v>19</v>
      </c>
      <c r="L548" s="235">
        <v>0</v>
      </c>
      <c r="M548" s="236">
        <f t="shared" si="85"/>
        <v>0</v>
      </c>
      <c r="N548" s="237">
        <v>188</v>
      </c>
      <c r="O548" s="235">
        <v>74</v>
      </c>
      <c r="P548" s="236">
        <f t="shared" si="86"/>
        <v>0.39361702127659576</v>
      </c>
      <c r="Q548" s="236">
        <f t="shared" si="87"/>
        <v>-0.89893617021276595</v>
      </c>
      <c r="R548" s="236">
        <f t="shared" si="88"/>
        <v>-1</v>
      </c>
      <c r="S548" s="238">
        <f t="shared" si="89"/>
        <v>-0.39361702127659576</v>
      </c>
    </row>
    <row r="549" spans="1:19" x14ac:dyDescent="0.25">
      <c r="A549" s="206" t="s">
        <v>277</v>
      </c>
      <c r="B549" s="241">
        <v>0</v>
      </c>
      <c r="C549" s="242">
        <v>0</v>
      </c>
      <c r="D549" s="243" t="str">
        <f t="shared" si="80"/>
        <v/>
      </c>
      <c r="E549" s="210">
        <v>188</v>
      </c>
      <c r="F549" s="242">
        <v>74</v>
      </c>
      <c r="G549" s="243">
        <f t="shared" si="81"/>
        <v>0.39361702127659576</v>
      </c>
      <c r="H549" s="243">
        <f t="shared" si="82"/>
        <v>-1</v>
      </c>
      <c r="I549" s="243">
        <f t="shared" si="83"/>
        <v>-1</v>
      </c>
      <c r="J549" s="244" t="str">
        <f t="shared" si="84"/>
        <v/>
      </c>
      <c r="K549" s="245">
        <v>0</v>
      </c>
      <c r="L549" s="242">
        <v>0</v>
      </c>
      <c r="M549" s="243" t="str">
        <f t="shared" si="85"/>
        <v/>
      </c>
      <c r="N549" s="210">
        <v>188</v>
      </c>
      <c r="O549" s="242">
        <v>74</v>
      </c>
      <c r="P549" s="243">
        <f t="shared" si="86"/>
        <v>0.39361702127659576</v>
      </c>
      <c r="Q549" s="243">
        <f t="shared" si="87"/>
        <v>-1</v>
      </c>
      <c r="R549" s="243">
        <f t="shared" si="88"/>
        <v>-1</v>
      </c>
      <c r="S549" s="244" t="str">
        <f t="shared" si="89"/>
        <v/>
      </c>
    </row>
    <row r="550" spans="1:19" ht="14.25" thickBot="1" x14ac:dyDescent="0.3">
      <c r="A550" s="206" t="s">
        <v>280</v>
      </c>
      <c r="B550" s="241">
        <v>0</v>
      </c>
      <c r="C550" s="242">
        <v>0</v>
      </c>
      <c r="D550" s="243" t="str">
        <f t="shared" si="80"/>
        <v/>
      </c>
      <c r="E550" s="210">
        <v>0</v>
      </c>
      <c r="F550" s="242">
        <v>0</v>
      </c>
      <c r="G550" s="243" t="str">
        <f t="shared" si="81"/>
        <v/>
      </c>
      <c r="H550" s="243" t="str">
        <f t="shared" si="82"/>
        <v/>
      </c>
      <c r="I550" s="243" t="str">
        <f t="shared" si="83"/>
        <v/>
      </c>
      <c r="J550" s="244" t="str">
        <f t="shared" si="84"/>
        <v/>
      </c>
      <c r="K550" s="245">
        <v>19</v>
      </c>
      <c r="L550" s="242">
        <v>0</v>
      </c>
      <c r="M550" s="243">
        <f t="shared" si="85"/>
        <v>0</v>
      </c>
      <c r="N550" s="210">
        <v>0</v>
      </c>
      <c r="O550" s="242">
        <v>0</v>
      </c>
      <c r="P550" s="243" t="str">
        <f t="shared" si="86"/>
        <v/>
      </c>
      <c r="Q550" s="243" t="str">
        <f t="shared" si="87"/>
        <v/>
      </c>
      <c r="R550" s="243" t="str">
        <f t="shared" si="88"/>
        <v/>
      </c>
      <c r="S550" s="244" t="str">
        <f t="shared" si="89"/>
        <v/>
      </c>
    </row>
    <row r="551" spans="1:19" ht="15.75" thickTop="1" x14ac:dyDescent="0.25">
      <c r="A551" s="233" t="s">
        <v>429</v>
      </c>
      <c r="B551" s="234">
        <v>0</v>
      </c>
      <c r="C551" s="235">
        <v>0</v>
      </c>
      <c r="D551" s="236" t="str">
        <f t="shared" si="80"/>
        <v/>
      </c>
      <c r="E551" s="237">
        <v>0</v>
      </c>
      <c r="F551" s="235">
        <v>0</v>
      </c>
      <c r="G551" s="236" t="str">
        <f t="shared" si="81"/>
        <v/>
      </c>
      <c r="H551" s="236" t="str">
        <f t="shared" si="82"/>
        <v/>
      </c>
      <c r="I551" s="236" t="str">
        <f t="shared" si="83"/>
        <v/>
      </c>
      <c r="J551" s="238" t="str">
        <f t="shared" si="84"/>
        <v/>
      </c>
      <c r="K551" s="239">
        <v>288</v>
      </c>
      <c r="L551" s="235">
        <v>70</v>
      </c>
      <c r="M551" s="236">
        <f t="shared" si="85"/>
        <v>0.24305555555555555</v>
      </c>
      <c r="N551" s="237">
        <v>0</v>
      </c>
      <c r="O551" s="235">
        <v>0</v>
      </c>
      <c r="P551" s="236" t="str">
        <f t="shared" si="86"/>
        <v/>
      </c>
      <c r="Q551" s="236" t="str">
        <f t="shared" si="87"/>
        <v/>
      </c>
      <c r="R551" s="236" t="str">
        <f t="shared" si="88"/>
        <v/>
      </c>
      <c r="S551" s="238" t="str">
        <f t="shared" si="89"/>
        <v/>
      </c>
    </row>
    <row r="552" spans="1:19" ht="14.25" thickBot="1" x14ac:dyDescent="0.3">
      <c r="A552" s="206" t="s">
        <v>277</v>
      </c>
      <c r="B552" s="241">
        <v>0</v>
      </c>
      <c r="C552" s="242">
        <v>0</v>
      </c>
      <c r="D552" s="243" t="str">
        <f t="shared" si="80"/>
        <v/>
      </c>
      <c r="E552" s="210">
        <v>0</v>
      </c>
      <c r="F552" s="242">
        <v>0</v>
      </c>
      <c r="G552" s="243" t="str">
        <f t="shared" si="81"/>
        <v/>
      </c>
      <c r="H552" s="243" t="str">
        <f t="shared" si="82"/>
        <v/>
      </c>
      <c r="I552" s="243" t="str">
        <f t="shared" si="83"/>
        <v/>
      </c>
      <c r="J552" s="244" t="str">
        <f t="shared" si="84"/>
        <v/>
      </c>
      <c r="K552" s="245">
        <v>288</v>
      </c>
      <c r="L552" s="242">
        <v>70</v>
      </c>
      <c r="M552" s="243">
        <f t="shared" si="85"/>
        <v>0.24305555555555555</v>
      </c>
      <c r="N552" s="210">
        <v>0</v>
      </c>
      <c r="O552" s="242">
        <v>0</v>
      </c>
      <c r="P552" s="243" t="str">
        <f t="shared" si="86"/>
        <v/>
      </c>
      <c r="Q552" s="243" t="str">
        <f t="shared" si="87"/>
        <v/>
      </c>
      <c r="R552" s="243" t="str">
        <f t="shared" si="88"/>
        <v/>
      </c>
      <c r="S552" s="244" t="str">
        <f t="shared" si="89"/>
        <v/>
      </c>
    </row>
    <row r="553" spans="1:19" ht="15.75" thickTop="1" x14ac:dyDescent="0.25">
      <c r="A553" s="233" t="s">
        <v>464</v>
      </c>
      <c r="B553" s="234">
        <v>0</v>
      </c>
      <c r="C553" s="235">
        <v>0</v>
      </c>
      <c r="D553" s="236" t="str">
        <f t="shared" si="80"/>
        <v/>
      </c>
      <c r="E553" s="237">
        <v>0</v>
      </c>
      <c r="F553" s="235">
        <v>0</v>
      </c>
      <c r="G553" s="236" t="str">
        <f t="shared" si="81"/>
        <v/>
      </c>
      <c r="H553" s="236" t="str">
        <f t="shared" si="82"/>
        <v/>
      </c>
      <c r="I553" s="236" t="str">
        <f t="shared" si="83"/>
        <v/>
      </c>
      <c r="J553" s="238" t="str">
        <f t="shared" si="84"/>
        <v/>
      </c>
      <c r="K553" s="239">
        <v>0</v>
      </c>
      <c r="L553" s="235">
        <v>0</v>
      </c>
      <c r="M553" s="236" t="str">
        <f t="shared" si="85"/>
        <v/>
      </c>
      <c r="N553" s="237">
        <v>19</v>
      </c>
      <c r="O553" s="235">
        <v>12</v>
      </c>
      <c r="P553" s="236">
        <f t="shared" si="86"/>
        <v>0.63157894736842102</v>
      </c>
      <c r="Q553" s="236">
        <f t="shared" si="87"/>
        <v>-1</v>
      </c>
      <c r="R553" s="236">
        <f t="shared" si="88"/>
        <v>-1</v>
      </c>
      <c r="S553" s="238" t="str">
        <f t="shared" si="89"/>
        <v/>
      </c>
    </row>
    <row r="554" spans="1:19" ht="14.25" thickBot="1" x14ac:dyDescent="0.3">
      <c r="A554" s="206" t="s">
        <v>280</v>
      </c>
      <c r="B554" s="241">
        <v>0</v>
      </c>
      <c r="C554" s="242">
        <v>0</v>
      </c>
      <c r="D554" s="243" t="str">
        <f t="shared" si="80"/>
        <v/>
      </c>
      <c r="E554" s="210">
        <v>0</v>
      </c>
      <c r="F554" s="242">
        <v>0</v>
      </c>
      <c r="G554" s="243" t="str">
        <f t="shared" si="81"/>
        <v/>
      </c>
      <c r="H554" s="243" t="str">
        <f t="shared" si="82"/>
        <v/>
      </c>
      <c r="I554" s="243" t="str">
        <f t="shared" si="83"/>
        <v/>
      </c>
      <c r="J554" s="244" t="str">
        <f t="shared" si="84"/>
        <v/>
      </c>
      <c r="K554" s="245">
        <v>0</v>
      </c>
      <c r="L554" s="242">
        <v>0</v>
      </c>
      <c r="M554" s="243" t="str">
        <f t="shared" si="85"/>
        <v/>
      </c>
      <c r="N554" s="210">
        <v>19</v>
      </c>
      <c r="O554" s="242">
        <v>12</v>
      </c>
      <c r="P554" s="243">
        <f t="shared" si="86"/>
        <v>0.63157894736842102</v>
      </c>
      <c r="Q554" s="243">
        <f t="shared" si="87"/>
        <v>-1</v>
      </c>
      <c r="R554" s="243">
        <f t="shared" si="88"/>
        <v>-1</v>
      </c>
      <c r="S554" s="244" t="str">
        <f t="shared" si="89"/>
        <v/>
      </c>
    </row>
    <row r="555" spans="1:19" ht="15.75" thickTop="1" x14ac:dyDescent="0.25">
      <c r="A555" s="233" t="s">
        <v>473</v>
      </c>
      <c r="B555" s="234">
        <v>0</v>
      </c>
      <c r="C555" s="235">
        <v>0</v>
      </c>
      <c r="D555" s="236" t="str">
        <f t="shared" si="80"/>
        <v/>
      </c>
      <c r="E555" s="237">
        <v>0</v>
      </c>
      <c r="F555" s="235">
        <v>0</v>
      </c>
      <c r="G555" s="236" t="str">
        <f t="shared" si="81"/>
        <v/>
      </c>
      <c r="H555" s="236" t="str">
        <f t="shared" si="82"/>
        <v/>
      </c>
      <c r="I555" s="236" t="str">
        <f t="shared" si="83"/>
        <v/>
      </c>
      <c r="J555" s="238" t="str">
        <f t="shared" si="84"/>
        <v/>
      </c>
      <c r="K555" s="239">
        <v>1660</v>
      </c>
      <c r="L555" s="235">
        <v>1171</v>
      </c>
      <c r="M555" s="236">
        <f t="shared" si="85"/>
        <v>0.70542168674698791</v>
      </c>
      <c r="N555" s="237">
        <v>2160</v>
      </c>
      <c r="O555" s="235">
        <v>1343</v>
      </c>
      <c r="P555" s="236">
        <f t="shared" si="86"/>
        <v>0.62175925925925923</v>
      </c>
      <c r="Q555" s="236">
        <f t="shared" si="87"/>
        <v>-0.23148148148148151</v>
      </c>
      <c r="R555" s="236">
        <f t="shared" si="88"/>
        <v>-0.12807148175725991</v>
      </c>
      <c r="S555" s="238">
        <f t="shared" si="89"/>
        <v>8.3662427487728674E-2</v>
      </c>
    </row>
    <row r="556" spans="1:19" ht="14.25" thickBot="1" x14ac:dyDescent="0.3">
      <c r="A556" s="206" t="s">
        <v>121</v>
      </c>
      <c r="B556" s="241">
        <v>0</v>
      </c>
      <c r="C556" s="242">
        <v>0</v>
      </c>
      <c r="D556" s="243" t="str">
        <f t="shared" si="80"/>
        <v/>
      </c>
      <c r="E556" s="210">
        <v>0</v>
      </c>
      <c r="F556" s="242">
        <v>0</v>
      </c>
      <c r="G556" s="243" t="str">
        <f t="shared" si="81"/>
        <v/>
      </c>
      <c r="H556" s="243" t="str">
        <f t="shared" si="82"/>
        <v/>
      </c>
      <c r="I556" s="243" t="str">
        <f t="shared" si="83"/>
        <v/>
      </c>
      <c r="J556" s="244" t="str">
        <f t="shared" si="84"/>
        <v/>
      </c>
      <c r="K556" s="245">
        <v>1660</v>
      </c>
      <c r="L556" s="242">
        <v>1171</v>
      </c>
      <c r="M556" s="243">
        <f t="shared" si="85"/>
        <v>0.70542168674698791</v>
      </c>
      <c r="N556" s="210">
        <v>2160</v>
      </c>
      <c r="O556" s="242">
        <v>1343</v>
      </c>
      <c r="P556" s="243">
        <f t="shared" si="86"/>
        <v>0.62175925925925923</v>
      </c>
      <c r="Q556" s="243">
        <f t="shared" si="87"/>
        <v>-0.23148148148148151</v>
      </c>
      <c r="R556" s="243">
        <f t="shared" si="88"/>
        <v>-0.12807148175725991</v>
      </c>
      <c r="S556" s="244">
        <f t="shared" si="89"/>
        <v>8.3662427487728674E-2</v>
      </c>
    </row>
    <row r="557" spans="1:19" ht="15.75" thickTop="1" x14ac:dyDescent="0.25">
      <c r="A557" s="233" t="s">
        <v>445</v>
      </c>
      <c r="B557" s="234">
        <v>0</v>
      </c>
      <c r="C557" s="235">
        <v>0</v>
      </c>
      <c r="D557" s="236" t="str">
        <f t="shared" si="80"/>
        <v/>
      </c>
      <c r="E557" s="237">
        <v>0</v>
      </c>
      <c r="F557" s="235">
        <v>0</v>
      </c>
      <c r="G557" s="236" t="str">
        <f t="shared" si="81"/>
        <v/>
      </c>
      <c r="H557" s="236" t="str">
        <f t="shared" si="82"/>
        <v/>
      </c>
      <c r="I557" s="236" t="str">
        <f t="shared" si="83"/>
        <v/>
      </c>
      <c r="J557" s="238" t="str">
        <f t="shared" si="84"/>
        <v/>
      </c>
      <c r="K557" s="239">
        <v>0</v>
      </c>
      <c r="L557" s="235">
        <v>0</v>
      </c>
      <c r="M557" s="236" t="str">
        <f t="shared" si="85"/>
        <v/>
      </c>
      <c r="N557" s="237">
        <v>98</v>
      </c>
      <c r="O557" s="235">
        <v>76</v>
      </c>
      <c r="P557" s="236">
        <f t="shared" si="86"/>
        <v>0.77551020408163263</v>
      </c>
      <c r="Q557" s="236">
        <f t="shared" si="87"/>
        <v>-1</v>
      </c>
      <c r="R557" s="236">
        <f t="shared" si="88"/>
        <v>-1</v>
      </c>
      <c r="S557" s="238" t="str">
        <f t="shared" si="89"/>
        <v/>
      </c>
    </row>
    <row r="558" spans="1:19" ht="14.25" thickBot="1" x14ac:dyDescent="0.3">
      <c r="A558" s="206" t="s">
        <v>277</v>
      </c>
      <c r="B558" s="241">
        <v>0</v>
      </c>
      <c r="C558" s="242">
        <v>0</v>
      </c>
      <c r="D558" s="243" t="str">
        <f t="shared" si="80"/>
        <v/>
      </c>
      <c r="E558" s="210">
        <v>0</v>
      </c>
      <c r="F558" s="242">
        <v>0</v>
      </c>
      <c r="G558" s="243" t="str">
        <f t="shared" si="81"/>
        <v/>
      </c>
      <c r="H558" s="243" t="str">
        <f t="shared" si="82"/>
        <v/>
      </c>
      <c r="I558" s="243" t="str">
        <f t="shared" si="83"/>
        <v/>
      </c>
      <c r="J558" s="244" t="str">
        <f t="shared" si="84"/>
        <v/>
      </c>
      <c r="K558" s="245">
        <v>0</v>
      </c>
      <c r="L558" s="242">
        <v>0</v>
      </c>
      <c r="M558" s="243" t="str">
        <f t="shared" si="85"/>
        <v/>
      </c>
      <c r="N558" s="210">
        <v>98</v>
      </c>
      <c r="O558" s="242">
        <v>76</v>
      </c>
      <c r="P558" s="243">
        <f t="shared" si="86"/>
        <v>0.77551020408163263</v>
      </c>
      <c r="Q558" s="243">
        <f t="shared" si="87"/>
        <v>-1</v>
      </c>
      <c r="R558" s="243">
        <f t="shared" si="88"/>
        <v>-1</v>
      </c>
      <c r="S558" s="244" t="str">
        <f t="shared" si="89"/>
        <v/>
      </c>
    </row>
    <row r="559" spans="1:19" ht="15.75" thickTop="1" x14ac:dyDescent="0.25">
      <c r="A559" s="233" t="s">
        <v>474</v>
      </c>
      <c r="B559" s="234">
        <v>0</v>
      </c>
      <c r="C559" s="235">
        <v>0</v>
      </c>
      <c r="D559" s="236" t="str">
        <f t="shared" si="80"/>
        <v/>
      </c>
      <c r="E559" s="237">
        <v>0</v>
      </c>
      <c r="F559" s="235">
        <v>0</v>
      </c>
      <c r="G559" s="236" t="str">
        <f t="shared" si="81"/>
        <v/>
      </c>
      <c r="H559" s="236" t="str">
        <f t="shared" si="82"/>
        <v/>
      </c>
      <c r="I559" s="236" t="str">
        <f t="shared" si="83"/>
        <v/>
      </c>
      <c r="J559" s="238" t="str">
        <f t="shared" si="84"/>
        <v/>
      </c>
      <c r="K559" s="239">
        <v>19</v>
      </c>
      <c r="L559" s="235">
        <v>8</v>
      </c>
      <c r="M559" s="236">
        <f t="shared" si="85"/>
        <v>0.42105263157894735</v>
      </c>
      <c r="N559" s="237">
        <v>0</v>
      </c>
      <c r="O559" s="235">
        <v>0</v>
      </c>
      <c r="P559" s="236" t="str">
        <f t="shared" si="86"/>
        <v/>
      </c>
      <c r="Q559" s="236" t="str">
        <f t="shared" si="87"/>
        <v/>
      </c>
      <c r="R559" s="236" t="str">
        <f t="shared" si="88"/>
        <v/>
      </c>
      <c r="S559" s="238" t="str">
        <f t="shared" si="89"/>
        <v/>
      </c>
    </row>
    <row r="560" spans="1:19" ht="14.25" thickBot="1" x14ac:dyDescent="0.3">
      <c r="A560" s="206" t="s">
        <v>280</v>
      </c>
      <c r="B560" s="241">
        <v>0</v>
      </c>
      <c r="C560" s="242">
        <v>0</v>
      </c>
      <c r="D560" s="243" t="str">
        <f t="shared" si="80"/>
        <v/>
      </c>
      <c r="E560" s="210">
        <v>0</v>
      </c>
      <c r="F560" s="242">
        <v>0</v>
      </c>
      <c r="G560" s="243" t="str">
        <f t="shared" si="81"/>
        <v/>
      </c>
      <c r="H560" s="243" t="str">
        <f t="shared" si="82"/>
        <v/>
      </c>
      <c r="I560" s="243" t="str">
        <f t="shared" si="83"/>
        <v/>
      </c>
      <c r="J560" s="244" t="str">
        <f t="shared" si="84"/>
        <v/>
      </c>
      <c r="K560" s="245">
        <v>19</v>
      </c>
      <c r="L560" s="242">
        <v>8</v>
      </c>
      <c r="M560" s="243">
        <f t="shared" si="85"/>
        <v>0.42105263157894735</v>
      </c>
      <c r="N560" s="210">
        <v>0</v>
      </c>
      <c r="O560" s="242">
        <v>0</v>
      </c>
      <c r="P560" s="243" t="str">
        <f t="shared" si="86"/>
        <v/>
      </c>
      <c r="Q560" s="243" t="str">
        <f t="shared" si="87"/>
        <v/>
      </c>
      <c r="R560" s="243" t="str">
        <f t="shared" si="88"/>
        <v/>
      </c>
      <c r="S560" s="244" t="str">
        <f t="shared" si="89"/>
        <v/>
      </c>
    </row>
    <row r="561" spans="1:19" ht="15.75" thickTop="1" x14ac:dyDescent="0.25">
      <c r="A561" s="233" t="s">
        <v>439</v>
      </c>
      <c r="B561" s="234">
        <v>0</v>
      </c>
      <c r="C561" s="235">
        <v>0</v>
      </c>
      <c r="D561" s="236" t="str">
        <f t="shared" si="80"/>
        <v/>
      </c>
      <c r="E561" s="237">
        <v>0</v>
      </c>
      <c r="F561" s="235">
        <v>0</v>
      </c>
      <c r="G561" s="236" t="str">
        <f t="shared" si="81"/>
        <v/>
      </c>
      <c r="H561" s="236" t="str">
        <f t="shared" si="82"/>
        <v/>
      </c>
      <c r="I561" s="236" t="str">
        <f t="shared" si="83"/>
        <v/>
      </c>
      <c r="J561" s="238" t="str">
        <f t="shared" si="84"/>
        <v/>
      </c>
      <c r="K561" s="239">
        <v>6948</v>
      </c>
      <c r="L561" s="235">
        <v>5351</v>
      </c>
      <c r="M561" s="236">
        <f t="shared" si="85"/>
        <v>0.77014968336211864</v>
      </c>
      <c r="N561" s="237">
        <v>100</v>
      </c>
      <c r="O561" s="235">
        <v>0</v>
      </c>
      <c r="P561" s="236">
        <f t="shared" si="86"/>
        <v>0</v>
      </c>
      <c r="Q561" s="236">
        <f t="shared" si="87"/>
        <v>68.48</v>
      </c>
      <c r="R561" s="236" t="str">
        <f t="shared" si="88"/>
        <v/>
      </c>
      <c r="S561" s="238">
        <f t="shared" si="89"/>
        <v>0.77014968336211864</v>
      </c>
    </row>
    <row r="562" spans="1:19" x14ac:dyDescent="0.25">
      <c r="A562" s="206" t="s">
        <v>277</v>
      </c>
      <c r="B562" s="241">
        <v>0</v>
      </c>
      <c r="C562" s="242">
        <v>0</v>
      </c>
      <c r="D562" s="243" t="str">
        <f t="shared" si="80"/>
        <v/>
      </c>
      <c r="E562" s="210">
        <v>0</v>
      </c>
      <c r="F562" s="242">
        <v>0</v>
      </c>
      <c r="G562" s="243" t="str">
        <f t="shared" si="81"/>
        <v/>
      </c>
      <c r="H562" s="243" t="str">
        <f t="shared" si="82"/>
        <v/>
      </c>
      <c r="I562" s="243" t="str">
        <f t="shared" si="83"/>
        <v/>
      </c>
      <c r="J562" s="244" t="str">
        <f t="shared" si="84"/>
        <v/>
      </c>
      <c r="K562" s="245">
        <v>6880</v>
      </c>
      <c r="L562" s="242">
        <v>5351</v>
      </c>
      <c r="M562" s="243">
        <f t="shared" si="85"/>
        <v>0.77776162790697678</v>
      </c>
      <c r="N562" s="210">
        <v>0</v>
      </c>
      <c r="O562" s="242">
        <v>0</v>
      </c>
      <c r="P562" s="243" t="str">
        <f t="shared" si="86"/>
        <v/>
      </c>
      <c r="Q562" s="243" t="str">
        <f t="shared" si="87"/>
        <v/>
      </c>
      <c r="R562" s="243" t="str">
        <f t="shared" si="88"/>
        <v/>
      </c>
      <c r="S562" s="244" t="str">
        <f t="shared" si="89"/>
        <v/>
      </c>
    </row>
    <row r="563" spans="1:19" ht="14.25" thickBot="1" x14ac:dyDescent="0.3">
      <c r="A563" s="206" t="s">
        <v>107</v>
      </c>
      <c r="B563" s="241">
        <v>0</v>
      </c>
      <c r="C563" s="242">
        <v>0</v>
      </c>
      <c r="D563" s="243" t="str">
        <f t="shared" si="80"/>
        <v/>
      </c>
      <c r="E563" s="210">
        <v>0</v>
      </c>
      <c r="F563" s="242">
        <v>0</v>
      </c>
      <c r="G563" s="243" t="str">
        <f t="shared" si="81"/>
        <v/>
      </c>
      <c r="H563" s="243" t="str">
        <f t="shared" si="82"/>
        <v/>
      </c>
      <c r="I563" s="243" t="str">
        <f t="shared" si="83"/>
        <v/>
      </c>
      <c r="J563" s="244" t="str">
        <f t="shared" si="84"/>
        <v/>
      </c>
      <c r="K563" s="245">
        <v>68</v>
      </c>
      <c r="L563" s="242">
        <v>0</v>
      </c>
      <c r="M563" s="243">
        <f t="shared" si="85"/>
        <v>0</v>
      </c>
      <c r="N563" s="210">
        <v>100</v>
      </c>
      <c r="O563" s="242">
        <v>0</v>
      </c>
      <c r="P563" s="243">
        <f t="shared" si="86"/>
        <v>0</v>
      </c>
      <c r="Q563" s="243">
        <f t="shared" si="87"/>
        <v>-0.31999999999999995</v>
      </c>
      <c r="R563" s="243" t="str">
        <f t="shared" si="88"/>
        <v/>
      </c>
      <c r="S563" s="244">
        <f t="shared" si="89"/>
        <v>0</v>
      </c>
    </row>
    <row r="564" spans="1:19" ht="15.75" thickTop="1" x14ac:dyDescent="0.25">
      <c r="A564" s="233" t="s">
        <v>475</v>
      </c>
      <c r="B564" s="234">
        <v>0</v>
      </c>
      <c r="C564" s="235">
        <v>0</v>
      </c>
      <c r="D564" s="236" t="str">
        <f t="shared" si="80"/>
        <v/>
      </c>
      <c r="E564" s="237">
        <v>0</v>
      </c>
      <c r="F564" s="235">
        <v>0</v>
      </c>
      <c r="G564" s="236" t="str">
        <f t="shared" si="81"/>
        <v/>
      </c>
      <c r="H564" s="236" t="str">
        <f t="shared" si="82"/>
        <v/>
      </c>
      <c r="I564" s="236" t="str">
        <f t="shared" si="83"/>
        <v/>
      </c>
      <c r="J564" s="238" t="str">
        <f t="shared" si="84"/>
        <v/>
      </c>
      <c r="K564" s="239">
        <v>19</v>
      </c>
      <c r="L564" s="235">
        <v>0</v>
      </c>
      <c r="M564" s="236">
        <f t="shared" si="85"/>
        <v>0</v>
      </c>
      <c r="N564" s="237">
        <v>0</v>
      </c>
      <c r="O564" s="235">
        <v>0</v>
      </c>
      <c r="P564" s="236" t="str">
        <f t="shared" si="86"/>
        <v/>
      </c>
      <c r="Q564" s="236" t="str">
        <f t="shared" si="87"/>
        <v/>
      </c>
      <c r="R564" s="236" t="str">
        <f t="shared" si="88"/>
        <v/>
      </c>
      <c r="S564" s="238" t="str">
        <f t="shared" si="89"/>
        <v/>
      </c>
    </row>
    <row r="565" spans="1:19" ht="14.25" thickBot="1" x14ac:dyDescent="0.3">
      <c r="A565" s="206" t="s">
        <v>280</v>
      </c>
      <c r="B565" s="241">
        <v>0</v>
      </c>
      <c r="C565" s="242">
        <v>0</v>
      </c>
      <c r="D565" s="243" t="str">
        <f t="shared" si="80"/>
        <v/>
      </c>
      <c r="E565" s="210">
        <v>0</v>
      </c>
      <c r="F565" s="242">
        <v>0</v>
      </c>
      <c r="G565" s="243" t="str">
        <f t="shared" si="81"/>
        <v/>
      </c>
      <c r="H565" s="243" t="str">
        <f t="shared" si="82"/>
        <v/>
      </c>
      <c r="I565" s="243" t="str">
        <f t="shared" si="83"/>
        <v/>
      </c>
      <c r="J565" s="244" t="str">
        <f t="shared" si="84"/>
        <v/>
      </c>
      <c r="K565" s="245">
        <v>19</v>
      </c>
      <c r="L565" s="242">
        <v>0</v>
      </c>
      <c r="M565" s="243">
        <f t="shared" si="85"/>
        <v>0</v>
      </c>
      <c r="N565" s="210">
        <v>0</v>
      </c>
      <c r="O565" s="242">
        <v>0</v>
      </c>
      <c r="P565" s="243" t="str">
        <f t="shared" si="86"/>
        <v/>
      </c>
      <c r="Q565" s="243" t="str">
        <f t="shared" si="87"/>
        <v/>
      </c>
      <c r="R565" s="243" t="str">
        <f t="shared" si="88"/>
        <v/>
      </c>
      <c r="S565" s="244" t="str">
        <f t="shared" si="89"/>
        <v/>
      </c>
    </row>
    <row r="566" spans="1:19" ht="15.75" thickTop="1" x14ac:dyDescent="0.25">
      <c r="A566" s="233" t="s">
        <v>433</v>
      </c>
      <c r="B566" s="234">
        <v>0</v>
      </c>
      <c r="C566" s="235">
        <v>0</v>
      </c>
      <c r="D566" s="236" t="str">
        <f t="shared" si="80"/>
        <v/>
      </c>
      <c r="E566" s="237">
        <v>27</v>
      </c>
      <c r="F566" s="235">
        <v>17</v>
      </c>
      <c r="G566" s="236">
        <f t="shared" si="81"/>
        <v>0.62962962962962965</v>
      </c>
      <c r="H566" s="236">
        <f t="shared" si="82"/>
        <v>-1</v>
      </c>
      <c r="I566" s="236">
        <f t="shared" si="83"/>
        <v>-1</v>
      </c>
      <c r="J566" s="238" t="str">
        <f t="shared" si="84"/>
        <v/>
      </c>
      <c r="K566" s="239">
        <v>0</v>
      </c>
      <c r="L566" s="235">
        <v>0</v>
      </c>
      <c r="M566" s="236" t="str">
        <f t="shared" si="85"/>
        <v/>
      </c>
      <c r="N566" s="237">
        <v>2057</v>
      </c>
      <c r="O566" s="235">
        <v>1481</v>
      </c>
      <c r="P566" s="236">
        <f t="shared" si="86"/>
        <v>0.71998055420515317</v>
      </c>
      <c r="Q566" s="236">
        <f t="shared" si="87"/>
        <v>-1</v>
      </c>
      <c r="R566" s="236">
        <f t="shared" si="88"/>
        <v>-1</v>
      </c>
      <c r="S566" s="238" t="str">
        <f t="shared" si="89"/>
        <v/>
      </c>
    </row>
    <row r="567" spans="1:19" ht="14.25" thickBot="1" x14ac:dyDescent="0.3">
      <c r="A567" s="206" t="s">
        <v>278</v>
      </c>
      <c r="B567" s="241">
        <v>0</v>
      </c>
      <c r="C567" s="242">
        <v>0</v>
      </c>
      <c r="D567" s="243" t="str">
        <f t="shared" si="80"/>
        <v/>
      </c>
      <c r="E567" s="210">
        <v>27</v>
      </c>
      <c r="F567" s="242">
        <v>17</v>
      </c>
      <c r="G567" s="243">
        <f t="shared" si="81"/>
        <v>0.62962962962962965</v>
      </c>
      <c r="H567" s="243">
        <f t="shared" si="82"/>
        <v>-1</v>
      </c>
      <c r="I567" s="243">
        <f t="shared" si="83"/>
        <v>-1</v>
      </c>
      <c r="J567" s="244" t="str">
        <f t="shared" si="84"/>
        <v/>
      </c>
      <c r="K567" s="245">
        <v>0</v>
      </c>
      <c r="L567" s="242">
        <v>0</v>
      </c>
      <c r="M567" s="243" t="str">
        <f t="shared" si="85"/>
        <v/>
      </c>
      <c r="N567" s="210">
        <v>2057</v>
      </c>
      <c r="O567" s="242">
        <v>1481</v>
      </c>
      <c r="P567" s="243">
        <f t="shared" si="86"/>
        <v>0.71998055420515317</v>
      </c>
      <c r="Q567" s="243">
        <f t="shared" si="87"/>
        <v>-1</v>
      </c>
      <c r="R567" s="243">
        <f t="shared" si="88"/>
        <v>-1</v>
      </c>
      <c r="S567" s="244" t="str">
        <f t="shared" si="89"/>
        <v/>
      </c>
    </row>
    <row r="568" spans="1:19" ht="15.75" thickTop="1" x14ac:dyDescent="0.25">
      <c r="A568" s="233" t="s">
        <v>476</v>
      </c>
      <c r="B568" s="234">
        <v>0</v>
      </c>
      <c r="C568" s="235">
        <v>0</v>
      </c>
      <c r="D568" s="236" t="str">
        <f t="shared" si="80"/>
        <v/>
      </c>
      <c r="E568" s="237">
        <v>19</v>
      </c>
      <c r="F568" s="235">
        <v>18</v>
      </c>
      <c r="G568" s="236">
        <f t="shared" si="81"/>
        <v>0.94736842105263153</v>
      </c>
      <c r="H568" s="236">
        <f t="shared" si="82"/>
        <v>-1</v>
      </c>
      <c r="I568" s="236">
        <f t="shared" si="83"/>
        <v>-1</v>
      </c>
      <c r="J568" s="238" t="str">
        <f t="shared" si="84"/>
        <v/>
      </c>
      <c r="K568" s="239">
        <v>19</v>
      </c>
      <c r="L568" s="235">
        <v>1</v>
      </c>
      <c r="M568" s="236">
        <f t="shared" si="85"/>
        <v>5.2631578947368418E-2</v>
      </c>
      <c r="N568" s="237">
        <v>19</v>
      </c>
      <c r="O568" s="235">
        <v>18</v>
      </c>
      <c r="P568" s="236">
        <f t="shared" si="86"/>
        <v>0.94736842105263153</v>
      </c>
      <c r="Q568" s="236">
        <f t="shared" si="87"/>
        <v>0</v>
      </c>
      <c r="R568" s="236">
        <f t="shared" si="88"/>
        <v>-0.94444444444444442</v>
      </c>
      <c r="S568" s="238">
        <f t="shared" si="89"/>
        <v>-0.89473684210526305</v>
      </c>
    </row>
    <row r="569" spans="1:19" x14ac:dyDescent="0.25">
      <c r="A569" s="206" t="s">
        <v>280</v>
      </c>
      <c r="B569" s="241">
        <v>0</v>
      </c>
      <c r="C569" s="242">
        <v>0</v>
      </c>
      <c r="D569" s="243" t="str">
        <f t="shared" si="80"/>
        <v/>
      </c>
      <c r="E569" s="210">
        <v>0</v>
      </c>
      <c r="F569" s="242">
        <v>0</v>
      </c>
      <c r="G569" s="243" t="str">
        <f t="shared" si="81"/>
        <v/>
      </c>
      <c r="H569" s="243" t="str">
        <f t="shared" si="82"/>
        <v/>
      </c>
      <c r="I569" s="243" t="str">
        <f t="shared" si="83"/>
        <v/>
      </c>
      <c r="J569" s="244" t="str">
        <f t="shared" si="84"/>
        <v/>
      </c>
      <c r="K569" s="245">
        <v>19</v>
      </c>
      <c r="L569" s="242">
        <v>1</v>
      </c>
      <c r="M569" s="243">
        <f t="shared" si="85"/>
        <v>5.2631578947368418E-2</v>
      </c>
      <c r="N569" s="210">
        <v>0</v>
      </c>
      <c r="O569" s="242">
        <v>0</v>
      </c>
      <c r="P569" s="243" t="str">
        <f t="shared" si="86"/>
        <v/>
      </c>
      <c r="Q569" s="243" t="str">
        <f t="shared" si="87"/>
        <v/>
      </c>
      <c r="R569" s="243" t="str">
        <f t="shared" si="88"/>
        <v/>
      </c>
      <c r="S569" s="244" t="str">
        <f t="shared" si="89"/>
        <v/>
      </c>
    </row>
    <row r="570" spans="1:19" ht="14.25" thickBot="1" x14ac:dyDescent="0.3">
      <c r="A570" s="206" t="s">
        <v>281</v>
      </c>
      <c r="B570" s="241">
        <v>0</v>
      </c>
      <c r="C570" s="242">
        <v>0</v>
      </c>
      <c r="D570" s="243" t="str">
        <f t="shared" si="80"/>
        <v/>
      </c>
      <c r="E570" s="210">
        <v>19</v>
      </c>
      <c r="F570" s="242">
        <v>18</v>
      </c>
      <c r="G570" s="243">
        <f t="shared" si="81"/>
        <v>0.94736842105263153</v>
      </c>
      <c r="H570" s="243">
        <f t="shared" si="82"/>
        <v>-1</v>
      </c>
      <c r="I570" s="243">
        <f t="shared" si="83"/>
        <v>-1</v>
      </c>
      <c r="J570" s="244" t="str">
        <f t="shared" si="84"/>
        <v/>
      </c>
      <c r="K570" s="245">
        <v>0</v>
      </c>
      <c r="L570" s="242">
        <v>0</v>
      </c>
      <c r="M570" s="243" t="str">
        <f t="shared" si="85"/>
        <v/>
      </c>
      <c r="N570" s="210">
        <v>19</v>
      </c>
      <c r="O570" s="242">
        <v>18</v>
      </c>
      <c r="P570" s="243">
        <f t="shared" si="86"/>
        <v>0.94736842105263153</v>
      </c>
      <c r="Q570" s="243">
        <f t="shared" si="87"/>
        <v>-1</v>
      </c>
      <c r="R570" s="243">
        <f t="shared" si="88"/>
        <v>-1</v>
      </c>
      <c r="S570" s="244" t="str">
        <f t="shared" si="89"/>
        <v/>
      </c>
    </row>
    <row r="571" spans="1:19" ht="15.75" thickTop="1" x14ac:dyDescent="0.25">
      <c r="A571" s="233" t="s">
        <v>432</v>
      </c>
      <c r="B571" s="234">
        <v>0</v>
      </c>
      <c r="C571" s="235">
        <v>0</v>
      </c>
      <c r="D571" s="236" t="str">
        <f t="shared" si="80"/>
        <v/>
      </c>
      <c r="E571" s="237">
        <v>38</v>
      </c>
      <c r="F571" s="235">
        <v>0</v>
      </c>
      <c r="G571" s="236">
        <f t="shared" si="81"/>
        <v>0</v>
      </c>
      <c r="H571" s="236">
        <f t="shared" si="82"/>
        <v>-1</v>
      </c>
      <c r="I571" s="236" t="str">
        <f t="shared" si="83"/>
        <v/>
      </c>
      <c r="J571" s="238" t="str">
        <f t="shared" si="84"/>
        <v/>
      </c>
      <c r="K571" s="239">
        <v>38</v>
      </c>
      <c r="L571" s="235">
        <v>0</v>
      </c>
      <c r="M571" s="236">
        <f t="shared" si="85"/>
        <v>0</v>
      </c>
      <c r="N571" s="237">
        <v>133</v>
      </c>
      <c r="O571" s="235">
        <v>0</v>
      </c>
      <c r="P571" s="236">
        <f t="shared" si="86"/>
        <v>0</v>
      </c>
      <c r="Q571" s="236">
        <f t="shared" si="87"/>
        <v>-0.7142857142857143</v>
      </c>
      <c r="R571" s="236" t="str">
        <f t="shared" si="88"/>
        <v/>
      </c>
      <c r="S571" s="238">
        <f t="shared" si="89"/>
        <v>0</v>
      </c>
    </row>
    <row r="572" spans="1:19" ht="14.25" thickBot="1" x14ac:dyDescent="0.3">
      <c r="A572" s="206" t="s">
        <v>280</v>
      </c>
      <c r="B572" s="241">
        <v>0</v>
      </c>
      <c r="C572" s="242">
        <v>0</v>
      </c>
      <c r="D572" s="243" t="str">
        <f t="shared" si="80"/>
        <v/>
      </c>
      <c r="E572" s="210">
        <v>38</v>
      </c>
      <c r="F572" s="242">
        <v>0</v>
      </c>
      <c r="G572" s="243">
        <f t="shared" si="81"/>
        <v>0</v>
      </c>
      <c r="H572" s="243">
        <f t="shared" si="82"/>
        <v>-1</v>
      </c>
      <c r="I572" s="243" t="str">
        <f t="shared" si="83"/>
        <v/>
      </c>
      <c r="J572" s="244" t="str">
        <f t="shared" si="84"/>
        <v/>
      </c>
      <c r="K572" s="245">
        <v>38</v>
      </c>
      <c r="L572" s="242">
        <v>0</v>
      </c>
      <c r="M572" s="243">
        <f t="shared" si="85"/>
        <v>0</v>
      </c>
      <c r="N572" s="210">
        <v>133</v>
      </c>
      <c r="O572" s="242">
        <v>0</v>
      </c>
      <c r="P572" s="243">
        <f t="shared" si="86"/>
        <v>0</v>
      </c>
      <c r="Q572" s="243">
        <f t="shared" si="87"/>
        <v>-0.7142857142857143</v>
      </c>
      <c r="R572" s="243" t="str">
        <f t="shared" si="88"/>
        <v/>
      </c>
      <c r="S572" s="244">
        <f t="shared" si="89"/>
        <v>0</v>
      </c>
    </row>
    <row r="573" spans="1:19" ht="15.75" thickTop="1" x14ac:dyDescent="0.25">
      <c r="A573" s="233" t="s">
        <v>477</v>
      </c>
      <c r="B573" s="234">
        <v>0</v>
      </c>
      <c r="C573" s="235">
        <v>0</v>
      </c>
      <c r="D573" s="236" t="str">
        <f t="shared" si="80"/>
        <v/>
      </c>
      <c r="E573" s="237">
        <v>0</v>
      </c>
      <c r="F573" s="235">
        <v>0</v>
      </c>
      <c r="G573" s="236" t="str">
        <f t="shared" si="81"/>
        <v/>
      </c>
      <c r="H573" s="236" t="str">
        <f t="shared" si="82"/>
        <v/>
      </c>
      <c r="I573" s="236" t="str">
        <f t="shared" si="83"/>
        <v/>
      </c>
      <c r="J573" s="238" t="str">
        <f t="shared" si="84"/>
        <v/>
      </c>
      <c r="K573" s="239">
        <v>10</v>
      </c>
      <c r="L573" s="235">
        <v>10</v>
      </c>
      <c r="M573" s="236">
        <f t="shared" si="85"/>
        <v>1</v>
      </c>
      <c r="N573" s="237">
        <v>19</v>
      </c>
      <c r="O573" s="235">
        <v>0</v>
      </c>
      <c r="P573" s="236">
        <f t="shared" si="86"/>
        <v>0</v>
      </c>
      <c r="Q573" s="236">
        <f t="shared" si="87"/>
        <v>-0.47368421052631582</v>
      </c>
      <c r="R573" s="236" t="str">
        <f t="shared" si="88"/>
        <v/>
      </c>
      <c r="S573" s="238">
        <f t="shared" si="89"/>
        <v>1</v>
      </c>
    </row>
    <row r="574" spans="1:19" ht="14.25" thickBot="1" x14ac:dyDescent="0.3">
      <c r="A574" s="206" t="s">
        <v>280</v>
      </c>
      <c r="B574" s="241">
        <v>0</v>
      </c>
      <c r="C574" s="242">
        <v>0</v>
      </c>
      <c r="D574" s="243" t="str">
        <f t="shared" si="80"/>
        <v/>
      </c>
      <c r="E574" s="210">
        <v>0</v>
      </c>
      <c r="F574" s="242">
        <v>0</v>
      </c>
      <c r="G574" s="243" t="str">
        <f t="shared" si="81"/>
        <v/>
      </c>
      <c r="H574" s="243" t="str">
        <f t="shared" si="82"/>
        <v/>
      </c>
      <c r="I574" s="243" t="str">
        <f t="shared" si="83"/>
        <v/>
      </c>
      <c r="J574" s="244" t="str">
        <f t="shared" si="84"/>
        <v/>
      </c>
      <c r="K574" s="245">
        <v>10</v>
      </c>
      <c r="L574" s="242">
        <v>10</v>
      </c>
      <c r="M574" s="243">
        <f t="shared" si="85"/>
        <v>1</v>
      </c>
      <c r="N574" s="210">
        <v>19</v>
      </c>
      <c r="O574" s="242">
        <v>0</v>
      </c>
      <c r="P574" s="243">
        <f t="shared" si="86"/>
        <v>0</v>
      </c>
      <c r="Q574" s="243">
        <f t="shared" si="87"/>
        <v>-0.47368421052631582</v>
      </c>
      <c r="R574" s="243" t="str">
        <f t="shared" si="88"/>
        <v/>
      </c>
      <c r="S574" s="244">
        <f t="shared" si="89"/>
        <v>1</v>
      </c>
    </row>
    <row r="575" spans="1:19" ht="15.75" thickTop="1" x14ac:dyDescent="0.25">
      <c r="A575" s="233" t="s">
        <v>465</v>
      </c>
      <c r="B575" s="234">
        <v>0</v>
      </c>
      <c r="C575" s="235">
        <v>0</v>
      </c>
      <c r="D575" s="236" t="str">
        <f t="shared" si="80"/>
        <v/>
      </c>
      <c r="E575" s="237">
        <v>0</v>
      </c>
      <c r="F575" s="235">
        <v>0</v>
      </c>
      <c r="G575" s="236" t="str">
        <f t="shared" si="81"/>
        <v/>
      </c>
      <c r="H575" s="236" t="str">
        <f t="shared" si="82"/>
        <v/>
      </c>
      <c r="I575" s="236" t="str">
        <f t="shared" si="83"/>
        <v/>
      </c>
      <c r="J575" s="238" t="str">
        <f t="shared" si="84"/>
        <v/>
      </c>
      <c r="K575" s="239">
        <v>0</v>
      </c>
      <c r="L575" s="235">
        <v>0</v>
      </c>
      <c r="M575" s="236" t="str">
        <f t="shared" si="85"/>
        <v/>
      </c>
      <c r="N575" s="237">
        <v>19</v>
      </c>
      <c r="O575" s="235">
        <v>19</v>
      </c>
      <c r="P575" s="236">
        <f t="shared" si="86"/>
        <v>1</v>
      </c>
      <c r="Q575" s="236">
        <f t="shared" si="87"/>
        <v>-1</v>
      </c>
      <c r="R575" s="236">
        <f t="shared" si="88"/>
        <v>-1</v>
      </c>
      <c r="S575" s="238" t="str">
        <f t="shared" si="89"/>
        <v/>
      </c>
    </row>
    <row r="576" spans="1:19" ht="14.25" thickBot="1" x14ac:dyDescent="0.3">
      <c r="A576" s="206" t="s">
        <v>280</v>
      </c>
      <c r="B576" s="241">
        <v>0</v>
      </c>
      <c r="C576" s="242">
        <v>0</v>
      </c>
      <c r="D576" s="243" t="str">
        <f t="shared" si="80"/>
        <v/>
      </c>
      <c r="E576" s="210">
        <v>0</v>
      </c>
      <c r="F576" s="242">
        <v>0</v>
      </c>
      <c r="G576" s="243" t="str">
        <f t="shared" si="81"/>
        <v/>
      </c>
      <c r="H576" s="243" t="str">
        <f t="shared" si="82"/>
        <v/>
      </c>
      <c r="I576" s="243" t="str">
        <f t="shared" si="83"/>
        <v/>
      </c>
      <c r="J576" s="244" t="str">
        <f t="shared" si="84"/>
        <v/>
      </c>
      <c r="K576" s="245">
        <v>0</v>
      </c>
      <c r="L576" s="242">
        <v>0</v>
      </c>
      <c r="M576" s="243" t="str">
        <f t="shared" si="85"/>
        <v/>
      </c>
      <c r="N576" s="210">
        <v>19</v>
      </c>
      <c r="O576" s="242">
        <v>19</v>
      </c>
      <c r="P576" s="243">
        <f t="shared" si="86"/>
        <v>1</v>
      </c>
      <c r="Q576" s="243">
        <f t="shared" si="87"/>
        <v>-1</v>
      </c>
      <c r="R576" s="243">
        <f t="shared" si="88"/>
        <v>-1</v>
      </c>
      <c r="S576" s="244" t="str">
        <f t="shared" si="89"/>
        <v/>
      </c>
    </row>
    <row r="577" spans="1:19" ht="15.75" thickTop="1" x14ac:dyDescent="0.25">
      <c r="A577" s="233" t="s">
        <v>479</v>
      </c>
      <c r="B577" s="234">
        <v>0</v>
      </c>
      <c r="C577" s="235">
        <v>0</v>
      </c>
      <c r="D577" s="236" t="str">
        <f t="shared" si="80"/>
        <v/>
      </c>
      <c r="E577" s="237">
        <v>0</v>
      </c>
      <c r="F577" s="235">
        <v>0</v>
      </c>
      <c r="G577" s="236" t="str">
        <f t="shared" si="81"/>
        <v/>
      </c>
      <c r="H577" s="236" t="str">
        <f t="shared" si="82"/>
        <v/>
      </c>
      <c r="I577" s="236" t="str">
        <f t="shared" si="83"/>
        <v/>
      </c>
      <c r="J577" s="238" t="str">
        <f t="shared" si="84"/>
        <v/>
      </c>
      <c r="K577" s="239">
        <v>38</v>
      </c>
      <c r="L577" s="235">
        <v>6</v>
      </c>
      <c r="M577" s="236">
        <f t="shared" si="85"/>
        <v>0.15789473684210525</v>
      </c>
      <c r="N577" s="237">
        <v>0</v>
      </c>
      <c r="O577" s="235">
        <v>0</v>
      </c>
      <c r="P577" s="236" t="str">
        <f t="shared" si="86"/>
        <v/>
      </c>
      <c r="Q577" s="236" t="str">
        <f t="shared" si="87"/>
        <v/>
      </c>
      <c r="R577" s="236" t="str">
        <f t="shared" si="88"/>
        <v/>
      </c>
      <c r="S577" s="238" t="str">
        <f t="shared" si="89"/>
        <v/>
      </c>
    </row>
    <row r="578" spans="1:19" ht="14.25" thickBot="1" x14ac:dyDescent="0.3">
      <c r="A578" s="206" t="s">
        <v>280</v>
      </c>
      <c r="B578" s="241">
        <v>0</v>
      </c>
      <c r="C578" s="242">
        <v>0</v>
      </c>
      <c r="D578" s="243" t="str">
        <f t="shared" si="80"/>
        <v/>
      </c>
      <c r="E578" s="210">
        <v>0</v>
      </c>
      <c r="F578" s="242">
        <v>0</v>
      </c>
      <c r="G578" s="243" t="str">
        <f t="shared" si="81"/>
        <v/>
      </c>
      <c r="H578" s="243" t="str">
        <f t="shared" si="82"/>
        <v/>
      </c>
      <c r="I578" s="243" t="str">
        <f t="shared" si="83"/>
        <v/>
      </c>
      <c r="J578" s="244" t="str">
        <f t="shared" si="84"/>
        <v/>
      </c>
      <c r="K578" s="245">
        <v>38</v>
      </c>
      <c r="L578" s="242">
        <v>6</v>
      </c>
      <c r="M578" s="243">
        <f t="shared" si="85"/>
        <v>0.15789473684210525</v>
      </c>
      <c r="N578" s="210">
        <v>0</v>
      </c>
      <c r="O578" s="242">
        <v>0</v>
      </c>
      <c r="P578" s="243" t="str">
        <f t="shared" si="86"/>
        <v/>
      </c>
      <c r="Q578" s="243" t="str">
        <f t="shared" si="87"/>
        <v/>
      </c>
      <c r="R578" s="243" t="str">
        <f t="shared" si="88"/>
        <v/>
      </c>
      <c r="S578" s="244" t="str">
        <f t="shared" si="89"/>
        <v/>
      </c>
    </row>
    <row r="579" spans="1:19" ht="15.75" thickTop="1" x14ac:dyDescent="0.25">
      <c r="A579" s="233" t="s">
        <v>446</v>
      </c>
      <c r="B579" s="234">
        <v>0</v>
      </c>
      <c r="C579" s="235">
        <v>0</v>
      </c>
      <c r="D579" s="236" t="str">
        <f t="shared" si="80"/>
        <v/>
      </c>
      <c r="E579" s="237">
        <v>0</v>
      </c>
      <c r="F579" s="235">
        <v>0</v>
      </c>
      <c r="G579" s="236" t="str">
        <f t="shared" si="81"/>
        <v/>
      </c>
      <c r="H579" s="236" t="str">
        <f t="shared" si="82"/>
        <v/>
      </c>
      <c r="I579" s="236" t="str">
        <f t="shared" si="83"/>
        <v/>
      </c>
      <c r="J579" s="238" t="str">
        <f t="shared" si="84"/>
        <v/>
      </c>
      <c r="K579" s="239">
        <v>0</v>
      </c>
      <c r="L579" s="235">
        <v>0</v>
      </c>
      <c r="M579" s="236" t="str">
        <f t="shared" si="85"/>
        <v/>
      </c>
      <c r="N579" s="237">
        <v>98</v>
      </c>
      <c r="O579" s="235">
        <v>0</v>
      </c>
      <c r="P579" s="236">
        <f t="shared" si="86"/>
        <v>0</v>
      </c>
      <c r="Q579" s="236">
        <f t="shared" si="87"/>
        <v>-1</v>
      </c>
      <c r="R579" s="236" t="str">
        <f t="shared" si="88"/>
        <v/>
      </c>
      <c r="S579" s="238" t="str">
        <f t="shared" si="89"/>
        <v/>
      </c>
    </row>
    <row r="580" spans="1:19" ht="14.25" thickBot="1" x14ac:dyDescent="0.3">
      <c r="A580" s="206" t="s">
        <v>277</v>
      </c>
      <c r="B580" s="241">
        <v>0</v>
      </c>
      <c r="C580" s="242">
        <v>0</v>
      </c>
      <c r="D580" s="243" t="str">
        <f t="shared" si="80"/>
        <v/>
      </c>
      <c r="E580" s="210">
        <v>0</v>
      </c>
      <c r="F580" s="242">
        <v>0</v>
      </c>
      <c r="G580" s="243" t="str">
        <f t="shared" si="81"/>
        <v/>
      </c>
      <c r="H580" s="243" t="str">
        <f t="shared" si="82"/>
        <v/>
      </c>
      <c r="I580" s="243" t="str">
        <f t="shared" si="83"/>
        <v/>
      </c>
      <c r="J580" s="244" t="str">
        <f t="shared" si="84"/>
        <v/>
      </c>
      <c r="K580" s="245">
        <v>0</v>
      </c>
      <c r="L580" s="242">
        <v>0</v>
      </c>
      <c r="M580" s="243" t="str">
        <f t="shared" si="85"/>
        <v/>
      </c>
      <c r="N580" s="210">
        <v>98</v>
      </c>
      <c r="O580" s="242">
        <v>0</v>
      </c>
      <c r="P580" s="243">
        <f t="shared" si="86"/>
        <v>0</v>
      </c>
      <c r="Q580" s="243">
        <f t="shared" si="87"/>
        <v>-1</v>
      </c>
      <c r="R580" s="243" t="str">
        <f t="shared" si="88"/>
        <v/>
      </c>
      <c r="S580" s="244" t="str">
        <f t="shared" si="89"/>
        <v/>
      </c>
    </row>
    <row r="581" spans="1:19" ht="15.75" thickTop="1" x14ac:dyDescent="0.25">
      <c r="A581" s="233" t="s">
        <v>506</v>
      </c>
      <c r="B581" s="234">
        <v>0</v>
      </c>
      <c r="C581" s="235">
        <v>0</v>
      </c>
      <c r="D581" s="236" t="str">
        <f t="shared" si="80"/>
        <v/>
      </c>
      <c r="E581" s="237">
        <v>0</v>
      </c>
      <c r="F581" s="235">
        <v>0</v>
      </c>
      <c r="G581" s="236" t="str">
        <f t="shared" si="81"/>
        <v/>
      </c>
      <c r="H581" s="236" t="str">
        <f t="shared" si="82"/>
        <v/>
      </c>
      <c r="I581" s="236" t="str">
        <f t="shared" si="83"/>
        <v/>
      </c>
      <c r="J581" s="238" t="str">
        <f t="shared" si="84"/>
        <v/>
      </c>
      <c r="K581" s="239">
        <v>19</v>
      </c>
      <c r="L581" s="235">
        <v>13</v>
      </c>
      <c r="M581" s="236">
        <f t="shared" si="85"/>
        <v>0.68421052631578949</v>
      </c>
      <c r="N581" s="237">
        <v>0</v>
      </c>
      <c r="O581" s="235">
        <v>0</v>
      </c>
      <c r="P581" s="236" t="str">
        <f t="shared" si="86"/>
        <v/>
      </c>
      <c r="Q581" s="236" t="str">
        <f t="shared" si="87"/>
        <v/>
      </c>
      <c r="R581" s="236" t="str">
        <f t="shared" si="88"/>
        <v/>
      </c>
      <c r="S581" s="238" t="str">
        <f t="shared" si="89"/>
        <v/>
      </c>
    </row>
    <row r="582" spans="1:19" ht="14.25" thickBot="1" x14ac:dyDescent="0.3">
      <c r="A582" s="206" t="s">
        <v>281</v>
      </c>
      <c r="B582" s="241">
        <v>0</v>
      </c>
      <c r="C582" s="242">
        <v>0</v>
      </c>
      <c r="D582" s="243" t="str">
        <f t="shared" si="80"/>
        <v/>
      </c>
      <c r="E582" s="210">
        <v>0</v>
      </c>
      <c r="F582" s="242">
        <v>0</v>
      </c>
      <c r="G582" s="243" t="str">
        <f t="shared" si="81"/>
        <v/>
      </c>
      <c r="H582" s="243" t="str">
        <f t="shared" si="82"/>
        <v/>
      </c>
      <c r="I582" s="243" t="str">
        <f t="shared" si="83"/>
        <v/>
      </c>
      <c r="J582" s="244" t="str">
        <f t="shared" si="84"/>
        <v/>
      </c>
      <c r="K582" s="245">
        <v>19</v>
      </c>
      <c r="L582" s="242">
        <v>13</v>
      </c>
      <c r="M582" s="243">
        <f t="shared" si="85"/>
        <v>0.68421052631578949</v>
      </c>
      <c r="N582" s="210">
        <v>0</v>
      </c>
      <c r="O582" s="242">
        <v>0</v>
      </c>
      <c r="P582" s="243" t="str">
        <f t="shared" si="86"/>
        <v/>
      </c>
      <c r="Q582" s="243" t="str">
        <f t="shared" si="87"/>
        <v/>
      </c>
      <c r="R582" s="243" t="str">
        <f t="shared" si="88"/>
        <v/>
      </c>
      <c r="S582" s="244" t="str">
        <f t="shared" si="89"/>
        <v/>
      </c>
    </row>
    <row r="583" spans="1:19" ht="15.75" thickTop="1" x14ac:dyDescent="0.25">
      <c r="A583" s="233" t="s">
        <v>483</v>
      </c>
      <c r="B583" s="234">
        <v>0</v>
      </c>
      <c r="C583" s="235">
        <v>0</v>
      </c>
      <c r="D583" s="236" t="str">
        <f t="shared" si="80"/>
        <v/>
      </c>
      <c r="E583" s="237">
        <v>0</v>
      </c>
      <c r="F583" s="235">
        <v>0</v>
      </c>
      <c r="G583" s="236" t="str">
        <f t="shared" si="81"/>
        <v/>
      </c>
      <c r="H583" s="236" t="str">
        <f t="shared" si="82"/>
        <v/>
      </c>
      <c r="I583" s="236" t="str">
        <f t="shared" si="83"/>
        <v/>
      </c>
      <c r="J583" s="238" t="str">
        <f t="shared" si="84"/>
        <v/>
      </c>
      <c r="K583" s="239">
        <v>38</v>
      </c>
      <c r="L583" s="235">
        <v>18</v>
      </c>
      <c r="M583" s="236">
        <f t="shared" si="85"/>
        <v>0.47368421052631576</v>
      </c>
      <c r="N583" s="237">
        <v>0</v>
      </c>
      <c r="O583" s="235">
        <v>0</v>
      </c>
      <c r="P583" s="236" t="str">
        <f t="shared" si="86"/>
        <v/>
      </c>
      <c r="Q583" s="236" t="str">
        <f t="shared" si="87"/>
        <v/>
      </c>
      <c r="R583" s="236" t="str">
        <f t="shared" si="88"/>
        <v/>
      </c>
      <c r="S583" s="238" t="str">
        <f t="shared" si="89"/>
        <v/>
      </c>
    </row>
    <row r="584" spans="1:19" ht="14.25" thickBot="1" x14ac:dyDescent="0.3">
      <c r="A584" s="206" t="s">
        <v>280</v>
      </c>
      <c r="B584" s="241">
        <v>0</v>
      </c>
      <c r="C584" s="242">
        <v>0</v>
      </c>
      <c r="D584" s="243" t="str">
        <f t="shared" si="80"/>
        <v/>
      </c>
      <c r="E584" s="210">
        <v>0</v>
      </c>
      <c r="F584" s="242">
        <v>0</v>
      </c>
      <c r="G584" s="243" t="str">
        <f t="shared" si="81"/>
        <v/>
      </c>
      <c r="H584" s="243" t="str">
        <f t="shared" si="82"/>
        <v/>
      </c>
      <c r="I584" s="243" t="str">
        <f t="shared" si="83"/>
        <v/>
      </c>
      <c r="J584" s="244" t="str">
        <f t="shared" si="84"/>
        <v/>
      </c>
      <c r="K584" s="245">
        <v>38</v>
      </c>
      <c r="L584" s="242">
        <v>18</v>
      </c>
      <c r="M584" s="243">
        <f t="shared" si="85"/>
        <v>0.47368421052631576</v>
      </c>
      <c r="N584" s="210">
        <v>0</v>
      </c>
      <c r="O584" s="242">
        <v>0</v>
      </c>
      <c r="P584" s="243" t="str">
        <f t="shared" si="86"/>
        <v/>
      </c>
      <c r="Q584" s="243" t="str">
        <f t="shared" si="87"/>
        <v/>
      </c>
      <c r="R584" s="243" t="str">
        <f t="shared" si="88"/>
        <v/>
      </c>
      <c r="S584" s="244" t="str">
        <f t="shared" si="89"/>
        <v/>
      </c>
    </row>
    <row r="585" spans="1:19" ht="15.75" thickTop="1" x14ac:dyDescent="0.25">
      <c r="A585" s="233" t="s">
        <v>482</v>
      </c>
      <c r="B585" s="234">
        <v>0</v>
      </c>
      <c r="C585" s="235">
        <v>0</v>
      </c>
      <c r="D585" s="236" t="str">
        <f t="shared" ref="D585:D648" si="90">IFERROR(C585/B585,"")</f>
        <v/>
      </c>
      <c r="E585" s="237">
        <v>0</v>
      </c>
      <c r="F585" s="235">
        <v>0</v>
      </c>
      <c r="G585" s="236" t="str">
        <f t="shared" ref="G585:G648" si="91">IFERROR(F585/E585,"")</f>
        <v/>
      </c>
      <c r="H585" s="236" t="str">
        <f t="shared" ref="H585:H648" si="92">IFERROR(B585/E585-1,"")</f>
        <v/>
      </c>
      <c r="I585" s="236" t="str">
        <f t="shared" ref="I585:I648" si="93">IFERROR(C585/F585-1,"")</f>
        <v/>
      </c>
      <c r="J585" s="238" t="str">
        <f t="shared" ref="J585:J648" si="94">IFERROR(D585-G585,"")</f>
        <v/>
      </c>
      <c r="K585" s="239">
        <v>38</v>
      </c>
      <c r="L585" s="235">
        <v>0</v>
      </c>
      <c r="M585" s="236">
        <f t="shared" ref="M585:M648" si="95">IFERROR(L585/K585,"")</f>
        <v>0</v>
      </c>
      <c r="N585" s="237">
        <v>0</v>
      </c>
      <c r="O585" s="235">
        <v>0</v>
      </c>
      <c r="P585" s="236" t="str">
        <f t="shared" ref="P585:P648" si="96">IFERROR(O585/N585,"")</f>
        <v/>
      </c>
      <c r="Q585" s="236" t="str">
        <f t="shared" ref="Q585:Q648" si="97">IFERROR(K585/N585-1,"")</f>
        <v/>
      </c>
      <c r="R585" s="236" t="str">
        <f t="shared" ref="R585:R648" si="98">IFERROR(L585/O585-1,"")</f>
        <v/>
      </c>
      <c r="S585" s="238" t="str">
        <f t="shared" ref="S585:S648" si="99">IFERROR(M585-P585,"")</f>
        <v/>
      </c>
    </row>
    <row r="586" spans="1:19" ht="14.25" thickBot="1" x14ac:dyDescent="0.3">
      <c r="A586" s="206" t="s">
        <v>280</v>
      </c>
      <c r="B586" s="241">
        <v>0</v>
      </c>
      <c r="C586" s="242">
        <v>0</v>
      </c>
      <c r="D586" s="243" t="str">
        <f t="shared" si="90"/>
        <v/>
      </c>
      <c r="E586" s="210">
        <v>0</v>
      </c>
      <c r="F586" s="242">
        <v>0</v>
      </c>
      <c r="G586" s="243" t="str">
        <f t="shared" si="91"/>
        <v/>
      </c>
      <c r="H586" s="243" t="str">
        <f t="shared" si="92"/>
        <v/>
      </c>
      <c r="I586" s="243" t="str">
        <f t="shared" si="93"/>
        <v/>
      </c>
      <c r="J586" s="244" t="str">
        <f t="shared" si="94"/>
        <v/>
      </c>
      <c r="K586" s="245">
        <v>38</v>
      </c>
      <c r="L586" s="242">
        <v>0</v>
      </c>
      <c r="M586" s="243">
        <f t="shared" si="95"/>
        <v>0</v>
      </c>
      <c r="N586" s="210">
        <v>0</v>
      </c>
      <c r="O586" s="242">
        <v>0</v>
      </c>
      <c r="P586" s="243" t="str">
        <f t="shared" si="96"/>
        <v/>
      </c>
      <c r="Q586" s="243" t="str">
        <f t="shared" si="97"/>
        <v/>
      </c>
      <c r="R586" s="243" t="str">
        <f t="shared" si="98"/>
        <v/>
      </c>
      <c r="S586" s="244" t="str">
        <f t="shared" si="99"/>
        <v/>
      </c>
    </row>
    <row r="587" spans="1:19" ht="15.75" thickTop="1" x14ac:dyDescent="0.25">
      <c r="A587" s="233" t="s">
        <v>484</v>
      </c>
      <c r="B587" s="234">
        <v>0</v>
      </c>
      <c r="C587" s="235">
        <v>0</v>
      </c>
      <c r="D587" s="236" t="str">
        <f t="shared" si="90"/>
        <v/>
      </c>
      <c r="E587" s="237">
        <v>95</v>
      </c>
      <c r="F587" s="235">
        <v>74</v>
      </c>
      <c r="G587" s="236">
        <f t="shared" si="91"/>
        <v>0.77894736842105261</v>
      </c>
      <c r="H587" s="236">
        <f t="shared" si="92"/>
        <v>-1</v>
      </c>
      <c r="I587" s="236">
        <f t="shared" si="93"/>
        <v>-1</v>
      </c>
      <c r="J587" s="238" t="str">
        <f t="shared" si="94"/>
        <v/>
      </c>
      <c r="K587" s="239">
        <v>0</v>
      </c>
      <c r="L587" s="235">
        <v>0</v>
      </c>
      <c r="M587" s="236" t="str">
        <f t="shared" si="95"/>
        <v/>
      </c>
      <c r="N587" s="237">
        <v>95</v>
      </c>
      <c r="O587" s="235">
        <v>74</v>
      </c>
      <c r="P587" s="236">
        <f t="shared" si="96"/>
        <v>0.77894736842105261</v>
      </c>
      <c r="Q587" s="236">
        <f t="shared" si="97"/>
        <v>-1</v>
      </c>
      <c r="R587" s="236">
        <f t="shared" si="98"/>
        <v>-1</v>
      </c>
      <c r="S587" s="238" t="str">
        <f t="shared" si="99"/>
        <v/>
      </c>
    </row>
    <row r="588" spans="1:19" x14ac:dyDescent="0.25">
      <c r="A588" s="206" t="s">
        <v>280</v>
      </c>
      <c r="B588" s="241">
        <v>0</v>
      </c>
      <c r="C588" s="242">
        <v>0</v>
      </c>
      <c r="D588" s="243" t="str">
        <f t="shared" si="90"/>
        <v/>
      </c>
      <c r="E588" s="210">
        <v>19</v>
      </c>
      <c r="F588" s="242">
        <v>19</v>
      </c>
      <c r="G588" s="243">
        <f t="shared" si="91"/>
        <v>1</v>
      </c>
      <c r="H588" s="243">
        <f t="shared" si="92"/>
        <v>-1</v>
      </c>
      <c r="I588" s="243">
        <f t="shared" si="93"/>
        <v>-1</v>
      </c>
      <c r="J588" s="244" t="str">
        <f t="shared" si="94"/>
        <v/>
      </c>
      <c r="K588" s="245">
        <v>0</v>
      </c>
      <c r="L588" s="242">
        <v>0</v>
      </c>
      <c r="M588" s="243" t="str">
        <f t="shared" si="95"/>
        <v/>
      </c>
      <c r="N588" s="210">
        <v>19</v>
      </c>
      <c r="O588" s="242">
        <v>19</v>
      </c>
      <c r="P588" s="243">
        <f t="shared" si="96"/>
        <v>1</v>
      </c>
      <c r="Q588" s="243">
        <f t="shared" si="97"/>
        <v>-1</v>
      </c>
      <c r="R588" s="243">
        <f t="shared" si="98"/>
        <v>-1</v>
      </c>
      <c r="S588" s="244" t="str">
        <f t="shared" si="99"/>
        <v/>
      </c>
    </row>
    <row r="589" spans="1:19" ht="14.25" thickBot="1" x14ac:dyDescent="0.3">
      <c r="A589" s="206" t="s">
        <v>281</v>
      </c>
      <c r="B589" s="241">
        <v>0</v>
      </c>
      <c r="C589" s="242">
        <v>0</v>
      </c>
      <c r="D589" s="243" t="str">
        <f t="shared" si="90"/>
        <v/>
      </c>
      <c r="E589" s="210">
        <v>76</v>
      </c>
      <c r="F589" s="242">
        <v>55</v>
      </c>
      <c r="G589" s="243">
        <f t="shared" si="91"/>
        <v>0.72368421052631582</v>
      </c>
      <c r="H589" s="243">
        <f t="shared" si="92"/>
        <v>-1</v>
      </c>
      <c r="I589" s="243">
        <f t="shared" si="93"/>
        <v>-1</v>
      </c>
      <c r="J589" s="244" t="str">
        <f t="shared" si="94"/>
        <v/>
      </c>
      <c r="K589" s="245">
        <v>0</v>
      </c>
      <c r="L589" s="242">
        <v>0</v>
      </c>
      <c r="M589" s="243" t="str">
        <f t="shared" si="95"/>
        <v/>
      </c>
      <c r="N589" s="210">
        <v>76</v>
      </c>
      <c r="O589" s="242">
        <v>55</v>
      </c>
      <c r="P589" s="243">
        <f t="shared" si="96"/>
        <v>0.72368421052631582</v>
      </c>
      <c r="Q589" s="243">
        <f t="shared" si="97"/>
        <v>-1</v>
      </c>
      <c r="R589" s="243">
        <f t="shared" si="98"/>
        <v>-1</v>
      </c>
      <c r="S589" s="244" t="str">
        <f t="shared" si="99"/>
        <v/>
      </c>
    </row>
    <row r="590" spans="1:19" ht="15.75" thickTop="1" x14ac:dyDescent="0.25">
      <c r="A590" s="233" t="s">
        <v>486</v>
      </c>
      <c r="B590" s="234">
        <v>0</v>
      </c>
      <c r="C590" s="235">
        <v>0</v>
      </c>
      <c r="D590" s="236" t="str">
        <f t="shared" si="90"/>
        <v/>
      </c>
      <c r="E590" s="237">
        <v>38</v>
      </c>
      <c r="F590" s="235">
        <v>7</v>
      </c>
      <c r="G590" s="236">
        <f t="shared" si="91"/>
        <v>0.18421052631578946</v>
      </c>
      <c r="H590" s="236">
        <f t="shared" si="92"/>
        <v>-1</v>
      </c>
      <c r="I590" s="236">
        <f t="shared" si="93"/>
        <v>-1</v>
      </c>
      <c r="J590" s="238" t="str">
        <f t="shared" si="94"/>
        <v/>
      </c>
      <c r="K590" s="239">
        <v>171</v>
      </c>
      <c r="L590" s="235">
        <v>32</v>
      </c>
      <c r="M590" s="236">
        <f t="shared" si="95"/>
        <v>0.1871345029239766</v>
      </c>
      <c r="N590" s="237">
        <v>475</v>
      </c>
      <c r="O590" s="235">
        <v>148</v>
      </c>
      <c r="P590" s="236">
        <f t="shared" si="96"/>
        <v>0.31157894736842107</v>
      </c>
      <c r="Q590" s="236">
        <f t="shared" si="97"/>
        <v>-0.64</v>
      </c>
      <c r="R590" s="236">
        <f t="shared" si="98"/>
        <v>-0.78378378378378377</v>
      </c>
      <c r="S590" s="238">
        <f t="shared" si="99"/>
        <v>-0.12444444444444447</v>
      </c>
    </row>
    <row r="591" spans="1:19" x14ac:dyDescent="0.25">
      <c r="A591" s="206" t="s">
        <v>280</v>
      </c>
      <c r="B591" s="241">
        <v>0</v>
      </c>
      <c r="C591" s="242">
        <v>0</v>
      </c>
      <c r="D591" s="243" t="str">
        <f t="shared" si="90"/>
        <v/>
      </c>
      <c r="E591" s="210">
        <v>19</v>
      </c>
      <c r="F591" s="242">
        <v>1</v>
      </c>
      <c r="G591" s="243">
        <f t="shared" si="91"/>
        <v>5.2631578947368418E-2</v>
      </c>
      <c r="H591" s="243">
        <f t="shared" si="92"/>
        <v>-1</v>
      </c>
      <c r="I591" s="243">
        <f t="shared" si="93"/>
        <v>-1</v>
      </c>
      <c r="J591" s="244" t="str">
        <f t="shared" si="94"/>
        <v/>
      </c>
      <c r="K591" s="245">
        <v>152</v>
      </c>
      <c r="L591" s="242">
        <v>23</v>
      </c>
      <c r="M591" s="243">
        <f t="shared" si="95"/>
        <v>0.15131578947368421</v>
      </c>
      <c r="N591" s="210">
        <v>304</v>
      </c>
      <c r="O591" s="242">
        <v>66</v>
      </c>
      <c r="P591" s="243">
        <f t="shared" si="96"/>
        <v>0.21710526315789475</v>
      </c>
      <c r="Q591" s="243">
        <f t="shared" si="97"/>
        <v>-0.5</v>
      </c>
      <c r="R591" s="243">
        <f t="shared" si="98"/>
        <v>-0.65151515151515149</v>
      </c>
      <c r="S591" s="244">
        <f t="shared" si="99"/>
        <v>-6.5789473684210537E-2</v>
      </c>
    </row>
    <row r="592" spans="1:19" ht="14.25" thickBot="1" x14ac:dyDescent="0.3">
      <c r="A592" s="206" t="s">
        <v>281</v>
      </c>
      <c r="B592" s="241">
        <v>0</v>
      </c>
      <c r="C592" s="242">
        <v>0</v>
      </c>
      <c r="D592" s="243" t="str">
        <f t="shared" si="90"/>
        <v/>
      </c>
      <c r="E592" s="210">
        <v>19</v>
      </c>
      <c r="F592" s="242">
        <v>6</v>
      </c>
      <c r="G592" s="243">
        <f t="shared" si="91"/>
        <v>0.31578947368421051</v>
      </c>
      <c r="H592" s="243">
        <f t="shared" si="92"/>
        <v>-1</v>
      </c>
      <c r="I592" s="243">
        <f t="shared" si="93"/>
        <v>-1</v>
      </c>
      <c r="J592" s="244" t="str">
        <f t="shared" si="94"/>
        <v/>
      </c>
      <c r="K592" s="245">
        <v>19</v>
      </c>
      <c r="L592" s="242">
        <v>9</v>
      </c>
      <c r="M592" s="243">
        <f t="shared" si="95"/>
        <v>0.47368421052631576</v>
      </c>
      <c r="N592" s="210">
        <v>171</v>
      </c>
      <c r="O592" s="242">
        <v>82</v>
      </c>
      <c r="P592" s="243">
        <f t="shared" si="96"/>
        <v>0.47953216374269003</v>
      </c>
      <c r="Q592" s="243">
        <f t="shared" si="97"/>
        <v>-0.88888888888888884</v>
      </c>
      <c r="R592" s="243">
        <f t="shared" si="98"/>
        <v>-0.8902439024390244</v>
      </c>
      <c r="S592" s="244">
        <f t="shared" si="99"/>
        <v>-5.8479532163742687E-3</v>
      </c>
    </row>
    <row r="593" spans="1:19" ht="15.75" thickTop="1" x14ac:dyDescent="0.25">
      <c r="A593" s="233" t="s">
        <v>485</v>
      </c>
      <c r="B593" s="234">
        <v>0</v>
      </c>
      <c r="C593" s="235">
        <v>0</v>
      </c>
      <c r="D593" s="236" t="str">
        <f t="shared" si="90"/>
        <v/>
      </c>
      <c r="E593" s="237">
        <v>0</v>
      </c>
      <c r="F593" s="235">
        <v>0</v>
      </c>
      <c r="G593" s="236" t="str">
        <f t="shared" si="91"/>
        <v/>
      </c>
      <c r="H593" s="236" t="str">
        <f t="shared" si="92"/>
        <v/>
      </c>
      <c r="I593" s="236" t="str">
        <f t="shared" si="93"/>
        <v/>
      </c>
      <c r="J593" s="238" t="str">
        <f t="shared" si="94"/>
        <v/>
      </c>
      <c r="K593" s="239">
        <v>19</v>
      </c>
      <c r="L593" s="235">
        <v>0</v>
      </c>
      <c r="M593" s="236">
        <f t="shared" si="95"/>
        <v>0</v>
      </c>
      <c r="N593" s="237">
        <v>0</v>
      </c>
      <c r="O593" s="235">
        <v>0</v>
      </c>
      <c r="P593" s="236" t="str">
        <f t="shared" si="96"/>
        <v/>
      </c>
      <c r="Q593" s="236" t="str">
        <f t="shared" si="97"/>
        <v/>
      </c>
      <c r="R593" s="236" t="str">
        <f t="shared" si="98"/>
        <v/>
      </c>
      <c r="S593" s="238" t="str">
        <f t="shared" si="99"/>
        <v/>
      </c>
    </row>
    <row r="594" spans="1:19" ht="14.25" thickBot="1" x14ac:dyDescent="0.3">
      <c r="A594" s="206" t="s">
        <v>280</v>
      </c>
      <c r="B594" s="241">
        <v>0</v>
      </c>
      <c r="C594" s="242">
        <v>0</v>
      </c>
      <c r="D594" s="243" t="str">
        <f t="shared" si="90"/>
        <v/>
      </c>
      <c r="E594" s="210">
        <v>0</v>
      </c>
      <c r="F594" s="242">
        <v>0</v>
      </c>
      <c r="G594" s="243" t="str">
        <f t="shared" si="91"/>
        <v/>
      </c>
      <c r="H594" s="243" t="str">
        <f t="shared" si="92"/>
        <v/>
      </c>
      <c r="I594" s="243" t="str">
        <f t="shared" si="93"/>
        <v/>
      </c>
      <c r="J594" s="244" t="str">
        <f t="shared" si="94"/>
        <v/>
      </c>
      <c r="K594" s="245">
        <v>19</v>
      </c>
      <c r="L594" s="242">
        <v>0</v>
      </c>
      <c r="M594" s="243">
        <f t="shared" si="95"/>
        <v>0</v>
      </c>
      <c r="N594" s="210">
        <v>0</v>
      </c>
      <c r="O594" s="242">
        <v>0</v>
      </c>
      <c r="P594" s="243" t="str">
        <f t="shared" si="96"/>
        <v/>
      </c>
      <c r="Q594" s="243" t="str">
        <f t="shared" si="97"/>
        <v/>
      </c>
      <c r="R594" s="243" t="str">
        <f t="shared" si="98"/>
        <v/>
      </c>
      <c r="S594" s="244" t="str">
        <f t="shared" si="99"/>
        <v/>
      </c>
    </row>
    <row r="595" spans="1:19" ht="15.75" thickTop="1" x14ac:dyDescent="0.25">
      <c r="A595" s="233" t="s">
        <v>466</v>
      </c>
      <c r="B595" s="234">
        <v>0</v>
      </c>
      <c r="C595" s="235">
        <v>0</v>
      </c>
      <c r="D595" s="236" t="str">
        <f t="shared" si="90"/>
        <v/>
      </c>
      <c r="E595" s="237">
        <v>0</v>
      </c>
      <c r="F595" s="235">
        <v>0</v>
      </c>
      <c r="G595" s="236" t="str">
        <f t="shared" si="91"/>
        <v/>
      </c>
      <c r="H595" s="236" t="str">
        <f t="shared" si="92"/>
        <v/>
      </c>
      <c r="I595" s="236" t="str">
        <f t="shared" si="93"/>
        <v/>
      </c>
      <c r="J595" s="238" t="str">
        <f t="shared" si="94"/>
        <v/>
      </c>
      <c r="K595" s="239">
        <v>19</v>
      </c>
      <c r="L595" s="235">
        <v>12</v>
      </c>
      <c r="M595" s="236">
        <f t="shared" si="95"/>
        <v>0.63157894736842102</v>
      </c>
      <c r="N595" s="237">
        <v>0</v>
      </c>
      <c r="O595" s="235">
        <v>0</v>
      </c>
      <c r="P595" s="236" t="str">
        <f t="shared" si="96"/>
        <v/>
      </c>
      <c r="Q595" s="236" t="str">
        <f t="shared" si="97"/>
        <v/>
      </c>
      <c r="R595" s="236" t="str">
        <f t="shared" si="98"/>
        <v/>
      </c>
      <c r="S595" s="238" t="str">
        <f t="shared" si="99"/>
        <v/>
      </c>
    </row>
    <row r="596" spans="1:19" ht="14.25" thickBot="1" x14ac:dyDescent="0.3">
      <c r="A596" s="206" t="s">
        <v>280</v>
      </c>
      <c r="B596" s="241">
        <v>0</v>
      </c>
      <c r="C596" s="242">
        <v>0</v>
      </c>
      <c r="D596" s="243" t="str">
        <f t="shared" si="90"/>
        <v/>
      </c>
      <c r="E596" s="210">
        <v>0</v>
      </c>
      <c r="F596" s="242">
        <v>0</v>
      </c>
      <c r="G596" s="243" t="str">
        <f t="shared" si="91"/>
        <v/>
      </c>
      <c r="H596" s="243" t="str">
        <f t="shared" si="92"/>
        <v/>
      </c>
      <c r="I596" s="243" t="str">
        <f t="shared" si="93"/>
        <v/>
      </c>
      <c r="J596" s="244" t="str">
        <f t="shared" si="94"/>
        <v/>
      </c>
      <c r="K596" s="245">
        <v>19</v>
      </c>
      <c r="L596" s="242">
        <v>12</v>
      </c>
      <c r="M596" s="243">
        <f t="shared" si="95"/>
        <v>0.63157894736842102</v>
      </c>
      <c r="N596" s="210">
        <v>0</v>
      </c>
      <c r="O596" s="242">
        <v>0</v>
      </c>
      <c r="P596" s="243" t="str">
        <f t="shared" si="96"/>
        <v/>
      </c>
      <c r="Q596" s="243" t="str">
        <f t="shared" si="97"/>
        <v/>
      </c>
      <c r="R596" s="243" t="str">
        <f t="shared" si="98"/>
        <v/>
      </c>
      <c r="S596" s="244" t="str">
        <f t="shared" si="99"/>
        <v/>
      </c>
    </row>
    <row r="597" spans="1:19" ht="15.75" thickTop="1" x14ac:dyDescent="0.25">
      <c r="A597" s="233" t="s">
        <v>487</v>
      </c>
      <c r="B597" s="234">
        <v>0</v>
      </c>
      <c r="C597" s="235">
        <v>0</v>
      </c>
      <c r="D597" s="236" t="str">
        <f t="shared" si="90"/>
        <v/>
      </c>
      <c r="E597" s="237">
        <v>0</v>
      </c>
      <c r="F597" s="235">
        <v>0</v>
      </c>
      <c r="G597" s="236" t="str">
        <f t="shared" si="91"/>
        <v/>
      </c>
      <c r="H597" s="236" t="str">
        <f t="shared" si="92"/>
        <v/>
      </c>
      <c r="I597" s="236" t="str">
        <f t="shared" si="93"/>
        <v/>
      </c>
      <c r="J597" s="238" t="str">
        <f t="shared" si="94"/>
        <v/>
      </c>
      <c r="K597" s="239">
        <v>19</v>
      </c>
      <c r="L597" s="235">
        <v>13</v>
      </c>
      <c r="M597" s="236">
        <f t="shared" si="95"/>
        <v>0.68421052631578949</v>
      </c>
      <c r="N597" s="237">
        <v>0</v>
      </c>
      <c r="O597" s="235">
        <v>0</v>
      </c>
      <c r="P597" s="236" t="str">
        <f t="shared" si="96"/>
        <v/>
      </c>
      <c r="Q597" s="236" t="str">
        <f t="shared" si="97"/>
        <v/>
      </c>
      <c r="R597" s="236" t="str">
        <f t="shared" si="98"/>
        <v/>
      </c>
      <c r="S597" s="238" t="str">
        <f t="shared" si="99"/>
        <v/>
      </c>
    </row>
    <row r="598" spans="1:19" ht="14.25" thickBot="1" x14ac:dyDescent="0.3">
      <c r="A598" s="206" t="s">
        <v>280</v>
      </c>
      <c r="B598" s="241">
        <v>0</v>
      </c>
      <c r="C598" s="242">
        <v>0</v>
      </c>
      <c r="D598" s="243" t="str">
        <f t="shared" si="90"/>
        <v/>
      </c>
      <c r="E598" s="210">
        <v>0</v>
      </c>
      <c r="F598" s="242">
        <v>0</v>
      </c>
      <c r="G598" s="243" t="str">
        <f t="shared" si="91"/>
        <v/>
      </c>
      <c r="H598" s="243" t="str">
        <f t="shared" si="92"/>
        <v/>
      </c>
      <c r="I598" s="243" t="str">
        <f t="shared" si="93"/>
        <v/>
      </c>
      <c r="J598" s="244" t="str">
        <f t="shared" si="94"/>
        <v/>
      </c>
      <c r="K598" s="245">
        <v>19</v>
      </c>
      <c r="L598" s="242">
        <v>13</v>
      </c>
      <c r="M598" s="243">
        <f t="shared" si="95"/>
        <v>0.68421052631578949</v>
      </c>
      <c r="N598" s="210">
        <v>0</v>
      </c>
      <c r="O598" s="242">
        <v>0</v>
      </c>
      <c r="P598" s="243" t="str">
        <f t="shared" si="96"/>
        <v/>
      </c>
      <c r="Q598" s="243" t="str">
        <f t="shared" si="97"/>
        <v/>
      </c>
      <c r="R598" s="243" t="str">
        <f t="shared" si="98"/>
        <v/>
      </c>
      <c r="S598" s="244" t="str">
        <f t="shared" si="99"/>
        <v/>
      </c>
    </row>
    <row r="599" spans="1:19" ht="15.75" thickTop="1" x14ac:dyDescent="0.25">
      <c r="A599" s="233" t="s">
        <v>426</v>
      </c>
      <c r="B599" s="234">
        <v>0</v>
      </c>
      <c r="C599" s="235">
        <v>0</v>
      </c>
      <c r="D599" s="236" t="str">
        <f t="shared" si="90"/>
        <v/>
      </c>
      <c r="E599" s="237">
        <v>0</v>
      </c>
      <c r="F599" s="235">
        <v>0</v>
      </c>
      <c r="G599" s="236" t="str">
        <f t="shared" si="91"/>
        <v/>
      </c>
      <c r="H599" s="236" t="str">
        <f t="shared" si="92"/>
        <v/>
      </c>
      <c r="I599" s="236" t="str">
        <f t="shared" si="93"/>
        <v/>
      </c>
      <c r="J599" s="238" t="str">
        <f t="shared" si="94"/>
        <v/>
      </c>
      <c r="K599" s="239">
        <v>0</v>
      </c>
      <c r="L599" s="235">
        <v>0</v>
      </c>
      <c r="M599" s="236" t="str">
        <f t="shared" si="95"/>
        <v/>
      </c>
      <c r="N599" s="237">
        <v>50</v>
      </c>
      <c r="O599" s="235">
        <v>2</v>
      </c>
      <c r="P599" s="236">
        <f t="shared" si="96"/>
        <v>0.04</v>
      </c>
      <c r="Q599" s="236">
        <f t="shared" si="97"/>
        <v>-1</v>
      </c>
      <c r="R599" s="236">
        <f t="shared" si="98"/>
        <v>-1</v>
      </c>
      <c r="S599" s="238" t="str">
        <f t="shared" si="99"/>
        <v/>
      </c>
    </row>
    <row r="600" spans="1:19" ht="14.25" thickBot="1" x14ac:dyDescent="0.3">
      <c r="A600" s="206" t="s">
        <v>278</v>
      </c>
      <c r="B600" s="241">
        <v>0</v>
      </c>
      <c r="C600" s="242">
        <v>0</v>
      </c>
      <c r="D600" s="243" t="str">
        <f t="shared" si="90"/>
        <v/>
      </c>
      <c r="E600" s="210">
        <v>0</v>
      </c>
      <c r="F600" s="242">
        <v>0</v>
      </c>
      <c r="G600" s="243" t="str">
        <f t="shared" si="91"/>
        <v/>
      </c>
      <c r="H600" s="243" t="str">
        <f t="shared" si="92"/>
        <v/>
      </c>
      <c r="I600" s="243" t="str">
        <f t="shared" si="93"/>
        <v/>
      </c>
      <c r="J600" s="244" t="str">
        <f t="shared" si="94"/>
        <v/>
      </c>
      <c r="K600" s="245">
        <v>0</v>
      </c>
      <c r="L600" s="242">
        <v>0</v>
      </c>
      <c r="M600" s="243" t="str">
        <f t="shared" si="95"/>
        <v/>
      </c>
      <c r="N600" s="210">
        <v>50</v>
      </c>
      <c r="O600" s="242">
        <v>2</v>
      </c>
      <c r="P600" s="243">
        <f t="shared" si="96"/>
        <v>0.04</v>
      </c>
      <c r="Q600" s="243">
        <f t="shared" si="97"/>
        <v>-1</v>
      </c>
      <c r="R600" s="243">
        <f t="shared" si="98"/>
        <v>-1</v>
      </c>
      <c r="S600" s="244" t="str">
        <f t="shared" si="99"/>
        <v/>
      </c>
    </row>
    <row r="601" spans="1:19" ht="15.75" thickTop="1" x14ac:dyDescent="0.25">
      <c r="A601" s="233" t="s">
        <v>434</v>
      </c>
      <c r="B601" s="234">
        <v>0</v>
      </c>
      <c r="C601" s="235">
        <v>0</v>
      </c>
      <c r="D601" s="236" t="str">
        <f t="shared" si="90"/>
        <v/>
      </c>
      <c r="E601" s="237">
        <v>3211</v>
      </c>
      <c r="F601" s="235">
        <v>2641</v>
      </c>
      <c r="G601" s="236">
        <f t="shared" si="91"/>
        <v>0.8224852071005917</v>
      </c>
      <c r="H601" s="236">
        <f t="shared" si="92"/>
        <v>-1</v>
      </c>
      <c r="I601" s="236">
        <f t="shared" si="93"/>
        <v>-1</v>
      </c>
      <c r="J601" s="238" t="str">
        <f t="shared" si="94"/>
        <v/>
      </c>
      <c r="K601" s="239">
        <v>9742</v>
      </c>
      <c r="L601" s="235">
        <v>7507</v>
      </c>
      <c r="M601" s="236">
        <f t="shared" si="95"/>
        <v>0.77058098952987064</v>
      </c>
      <c r="N601" s="237">
        <v>21250</v>
      </c>
      <c r="O601" s="235">
        <v>17101</v>
      </c>
      <c r="P601" s="236">
        <f t="shared" si="96"/>
        <v>0.80475294117647056</v>
      </c>
      <c r="Q601" s="236">
        <f t="shared" si="97"/>
        <v>-0.54155294117647057</v>
      </c>
      <c r="R601" s="236">
        <f t="shared" si="98"/>
        <v>-0.56101982340214018</v>
      </c>
      <c r="S601" s="238">
        <f t="shared" si="99"/>
        <v>-3.4171951646599918E-2</v>
      </c>
    </row>
    <row r="602" spans="1:19" ht="14.25" thickBot="1" x14ac:dyDescent="0.3">
      <c r="A602" s="206" t="s">
        <v>282</v>
      </c>
      <c r="B602" s="241">
        <v>0</v>
      </c>
      <c r="C602" s="242">
        <v>0</v>
      </c>
      <c r="D602" s="243" t="str">
        <f t="shared" si="90"/>
        <v/>
      </c>
      <c r="E602" s="210">
        <v>3211</v>
      </c>
      <c r="F602" s="242">
        <v>2641</v>
      </c>
      <c r="G602" s="243">
        <f t="shared" si="91"/>
        <v>0.8224852071005917</v>
      </c>
      <c r="H602" s="243">
        <f t="shared" si="92"/>
        <v>-1</v>
      </c>
      <c r="I602" s="243">
        <f t="shared" si="93"/>
        <v>-1</v>
      </c>
      <c r="J602" s="244" t="str">
        <f t="shared" si="94"/>
        <v/>
      </c>
      <c r="K602" s="245">
        <v>9742</v>
      </c>
      <c r="L602" s="242">
        <v>7507</v>
      </c>
      <c r="M602" s="243">
        <f t="shared" si="95"/>
        <v>0.77058098952987064</v>
      </c>
      <c r="N602" s="210">
        <v>21250</v>
      </c>
      <c r="O602" s="242">
        <v>17101</v>
      </c>
      <c r="P602" s="243">
        <f t="shared" si="96"/>
        <v>0.80475294117647056</v>
      </c>
      <c r="Q602" s="243">
        <f t="shared" si="97"/>
        <v>-0.54155294117647057</v>
      </c>
      <c r="R602" s="243">
        <f t="shared" si="98"/>
        <v>-0.56101982340214018</v>
      </c>
      <c r="S602" s="244">
        <f t="shared" si="99"/>
        <v>-3.4171951646599918E-2</v>
      </c>
    </row>
    <row r="603" spans="1:19" ht="15.75" thickTop="1" x14ac:dyDescent="0.25">
      <c r="A603" s="233" t="s">
        <v>431</v>
      </c>
      <c r="B603" s="234">
        <v>0</v>
      </c>
      <c r="C603" s="235">
        <v>0</v>
      </c>
      <c r="D603" s="236" t="str">
        <f t="shared" si="90"/>
        <v/>
      </c>
      <c r="E603" s="237">
        <v>38</v>
      </c>
      <c r="F603" s="235">
        <v>0</v>
      </c>
      <c r="G603" s="236">
        <f t="shared" si="91"/>
        <v>0</v>
      </c>
      <c r="H603" s="236">
        <f t="shared" si="92"/>
        <v>-1</v>
      </c>
      <c r="I603" s="236" t="str">
        <f t="shared" si="93"/>
        <v/>
      </c>
      <c r="J603" s="238" t="str">
        <f t="shared" si="94"/>
        <v/>
      </c>
      <c r="K603" s="239">
        <v>114</v>
      </c>
      <c r="L603" s="235">
        <v>0</v>
      </c>
      <c r="M603" s="236">
        <f t="shared" si="95"/>
        <v>0</v>
      </c>
      <c r="N603" s="237">
        <v>133</v>
      </c>
      <c r="O603" s="235">
        <v>0</v>
      </c>
      <c r="P603" s="236">
        <f t="shared" si="96"/>
        <v>0</v>
      </c>
      <c r="Q603" s="236">
        <f t="shared" si="97"/>
        <v>-0.1428571428571429</v>
      </c>
      <c r="R603" s="236" t="str">
        <f t="shared" si="98"/>
        <v/>
      </c>
      <c r="S603" s="238">
        <f t="shared" si="99"/>
        <v>0</v>
      </c>
    </row>
    <row r="604" spans="1:19" ht="14.25" thickBot="1" x14ac:dyDescent="0.3">
      <c r="A604" s="206" t="s">
        <v>280</v>
      </c>
      <c r="B604" s="241">
        <v>0</v>
      </c>
      <c r="C604" s="242">
        <v>0</v>
      </c>
      <c r="D604" s="243" t="str">
        <f t="shared" si="90"/>
        <v/>
      </c>
      <c r="E604" s="210">
        <v>38</v>
      </c>
      <c r="F604" s="242">
        <v>0</v>
      </c>
      <c r="G604" s="243">
        <f t="shared" si="91"/>
        <v>0</v>
      </c>
      <c r="H604" s="243">
        <f t="shared" si="92"/>
        <v>-1</v>
      </c>
      <c r="I604" s="243" t="str">
        <f t="shared" si="93"/>
        <v/>
      </c>
      <c r="J604" s="244" t="str">
        <f t="shared" si="94"/>
        <v/>
      </c>
      <c r="K604" s="245">
        <v>114</v>
      </c>
      <c r="L604" s="242">
        <v>0</v>
      </c>
      <c r="M604" s="243">
        <f t="shared" si="95"/>
        <v>0</v>
      </c>
      <c r="N604" s="210">
        <v>133</v>
      </c>
      <c r="O604" s="242">
        <v>0</v>
      </c>
      <c r="P604" s="243">
        <f t="shared" si="96"/>
        <v>0</v>
      </c>
      <c r="Q604" s="243">
        <f t="shared" si="97"/>
        <v>-0.1428571428571429</v>
      </c>
      <c r="R604" s="243" t="str">
        <f t="shared" si="98"/>
        <v/>
      </c>
      <c r="S604" s="244">
        <f t="shared" si="99"/>
        <v>0</v>
      </c>
    </row>
    <row r="605" spans="1:19" ht="15.75" thickTop="1" x14ac:dyDescent="0.25">
      <c r="A605" s="233" t="s">
        <v>489</v>
      </c>
      <c r="B605" s="234">
        <v>0</v>
      </c>
      <c r="C605" s="235">
        <v>0</v>
      </c>
      <c r="D605" s="236" t="str">
        <f t="shared" si="90"/>
        <v/>
      </c>
      <c r="E605" s="237">
        <v>78</v>
      </c>
      <c r="F605" s="235">
        <v>54</v>
      </c>
      <c r="G605" s="236">
        <f t="shared" si="91"/>
        <v>0.69230769230769229</v>
      </c>
      <c r="H605" s="236">
        <f t="shared" si="92"/>
        <v>-1</v>
      </c>
      <c r="I605" s="236">
        <f t="shared" si="93"/>
        <v>-1</v>
      </c>
      <c r="J605" s="238" t="str">
        <f t="shared" si="94"/>
        <v/>
      </c>
      <c r="K605" s="239">
        <v>0</v>
      </c>
      <c r="L605" s="235">
        <v>0</v>
      </c>
      <c r="M605" s="236" t="str">
        <f t="shared" si="95"/>
        <v/>
      </c>
      <c r="N605" s="237">
        <v>3164</v>
      </c>
      <c r="O605" s="235">
        <v>2407</v>
      </c>
      <c r="P605" s="236">
        <f t="shared" si="96"/>
        <v>0.76074589127686476</v>
      </c>
      <c r="Q605" s="236">
        <f t="shared" si="97"/>
        <v>-1</v>
      </c>
      <c r="R605" s="236">
        <f t="shared" si="98"/>
        <v>-1</v>
      </c>
      <c r="S605" s="238" t="str">
        <f t="shared" si="99"/>
        <v/>
      </c>
    </row>
    <row r="606" spans="1:19" ht="14.25" thickBot="1" x14ac:dyDescent="0.3">
      <c r="A606" s="206" t="s">
        <v>278</v>
      </c>
      <c r="B606" s="241">
        <v>0</v>
      </c>
      <c r="C606" s="242">
        <v>0</v>
      </c>
      <c r="D606" s="243" t="str">
        <f t="shared" si="90"/>
        <v/>
      </c>
      <c r="E606" s="210">
        <v>78</v>
      </c>
      <c r="F606" s="242">
        <v>54</v>
      </c>
      <c r="G606" s="243">
        <f t="shared" si="91"/>
        <v>0.69230769230769229</v>
      </c>
      <c r="H606" s="243">
        <f t="shared" si="92"/>
        <v>-1</v>
      </c>
      <c r="I606" s="243">
        <f t="shared" si="93"/>
        <v>-1</v>
      </c>
      <c r="J606" s="244" t="str">
        <f t="shared" si="94"/>
        <v/>
      </c>
      <c r="K606" s="245">
        <v>0</v>
      </c>
      <c r="L606" s="242">
        <v>0</v>
      </c>
      <c r="M606" s="243" t="str">
        <f t="shared" si="95"/>
        <v/>
      </c>
      <c r="N606" s="210">
        <v>3164</v>
      </c>
      <c r="O606" s="242">
        <v>2407</v>
      </c>
      <c r="P606" s="243">
        <f t="shared" si="96"/>
        <v>0.76074589127686476</v>
      </c>
      <c r="Q606" s="243">
        <f t="shared" si="97"/>
        <v>-1</v>
      </c>
      <c r="R606" s="243">
        <f t="shared" si="98"/>
        <v>-1</v>
      </c>
      <c r="S606" s="244" t="str">
        <f t="shared" si="99"/>
        <v/>
      </c>
    </row>
    <row r="607" spans="1:19" ht="15.75" thickTop="1" x14ac:dyDescent="0.25">
      <c r="A607" s="233" t="s">
        <v>413</v>
      </c>
      <c r="B607" s="234">
        <v>0</v>
      </c>
      <c r="C607" s="235">
        <v>0</v>
      </c>
      <c r="D607" s="236" t="str">
        <f t="shared" si="90"/>
        <v/>
      </c>
      <c r="E607" s="237">
        <v>0</v>
      </c>
      <c r="F607" s="235">
        <v>0</v>
      </c>
      <c r="G607" s="236" t="str">
        <f t="shared" si="91"/>
        <v/>
      </c>
      <c r="H607" s="236" t="str">
        <f t="shared" si="92"/>
        <v/>
      </c>
      <c r="I607" s="236" t="str">
        <f t="shared" si="93"/>
        <v/>
      </c>
      <c r="J607" s="238" t="str">
        <f t="shared" si="94"/>
        <v/>
      </c>
      <c r="K607" s="239">
        <v>0</v>
      </c>
      <c r="L607" s="235">
        <v>0</v>
      </c>
      <c r="M607" s="236" t="str">
        <f t="shared" si="95"/>
        <v/>
      </c>
      <c r="N607" s="237">
        <v>76</v>
      </c>
      <c r="O607" s="235">
        <v>46</v>
      </c>
      <c r="P607" s="236">
        <f t="shared" si="96"/>
        <v>0.60526315789473684</v>
      </c>
      <c r="Q607" s="236">
        <f t="shared" si="97"/>
        <v>-1</v>
      </c>
      <c r="R607" s="236">
        <f t="shared" si="98"/>
        <v>-1</v>
      </c>
      <c r="S607" s="238" t="str">
        <f t="shared" si="99"/>
        <v/>
      </c>
    </row>
    <row r="608" spans="1:19" ht="14.25" thickBot="1" x14ac:dyDescent="0.3">
      <c r="A608" s="206" t="s">
        <v>281</v>
      </c>
      <c r="B608" s="241">
        <v>0</v>
      </c>
      <c r="C608" s="242">
        <v>0</v>
      </c>
      <c r="D608" s="243" t="str">
        <f t="shared" si="90"/>
        <v/>
      </c>
      <c r="E608" s="210">
        <v>0</v>
      </c>
      <c r="F608" s="242">
        <v>0</v>
      </c>
      <c r="G608" s="243" t="str">
        <f t="shared" si="91"/>
        <v/>
      </c>
      <c r="H608" s="243" t="str">
        <f t="shared" si="92"/>
        <v/>
      </c>
      <c r="I608" s="243" t="str">
        <f t="shared" si="93"/>
        <v/>
      </c>
      <c r="J608" s="244" t="str">
        <f t="shared" si="94"/>
        <v/>
      </c>
      <c r="K608" s="245">
        <v>0</v>
      </c>
      <c r="L608" s="242">
        <v>0</v>
      </c>
      <c r="M608" s="243" t="str">
        <f t="shared" si="95"/>
        <v/>
      </c>
      <c r="N608" s="210">
        <v>76</v>
      </c>
      <c r="O608" s="242">
        <v>46</v>
      </c>
      <c r="P608" s="243">
        <f t="shared" si="96"/>
        <v>0.60526315789473684</v>
      </c>
      <c r="Q608" s="243">
        <f t="shared" si="97"/>
        <v>-1</v>
      </c>
      <c r="R608" s="243">
        <f t="shared" si="98"/>
        <v>-1</v>
      </c>
      <c r="S608" s="244" t="str">
        <f t="shared" si="99"/>
        <v/>
      </c>
    </row>
    <row r="609" spans="1:19" ht="15.75" thickTop="1" x14ac:dyDescent="0.25">
      <c r="A609" s="233" t="s">
        <v>491</v>
      </c>
      <c r="B609" s="234">
        <v>0</v>
      </c>
      <c r="C609" s="235">
        <v>0</v>
      </c>
      <c r="D609" s="236" t="str">
        <f t="shared" si="90"/>
        <v/>
      </c>
      <c r="E609" s="237">
        <v>0</v>
      </c>
      <c r="F609" s="235">
        <v>0</v>
      </c>
      <c r="G609" s="236" t="str">
        <f t="shared" si="91"/>
        <v/>
      </c>
      <c r="H609" s="236" t="str">
        <f t="shared" si="92"/>
        <v/>
      </c>
      <c r="I609" s="236" t="str">
        <f t="shared" si="93"/>
        <v/>
      </c>
      <c r="J609" s="238" t="str">
        <f t="shared" si="94"/>
        <v/>
      </c>
      <c r="K609" s="239">
        <v>0</v>
      </c>
      <c r="L609" s="235">
        <v>0</v>
      </c>
      <c r="M609" s="236" t="str">
        <f t="shared" si="95"/>
        <v/>
      </c>
      <c r="N609" s="237">
        <v>76</v>
      </c>
      <c r="O609" s="235">
        <v>0</v>
      </c>
      <c r="P609" s="236">
        <f t="shared" si="96"/>
        <v>0</v>
      </c>
      <c r="Q609" s="236">
        <f t="shared" si="97"/>
        <v>-1</v>
      </c>
      <c r="R609" s="236" t="str">
        <f t="shared" si="98"/>
        <v/>
      </c>
      <c r="S609" s="238" t="str">
        <f t="shared" si="99"/>
        <v/>
      </c>
    </row>
    <row r="610" spans="1:19" ht="14.25" thickBot="1" x14ac:dyDescent="0.3">
      <c r="A610" s="206" t="s">
        <v>281</v>
      </c>
      <c r="B610" s="241">
        <v>0</v>
      </c>
      <c r="C610" s="242">
        <v>0</v>
      </c>
      <c r="D610" s="243" t="str">
        <f t="shared" si="90"/>
        <v/>
      </c>
      <c r="E610" s="210">
        <v>0</v>
      </c>
      <c r="F610" s="242">
        <v>0</v>
      </c>
      <c r="G610" s="243" t="str">
        <f t="shared" si="91"/>
        <v/>
      </c>
      <c r="H610" s="243" t="str">
        <f t="shared" si="92"/>
        <v/>
      </c>
      <c r="I610" s="243" t="str">
        <f t="shared" si="93"/>
        <v/>
      </c>
      <c r="J610" s="244" t="str">
        <f t="shared" si="94"/>
        <v/>
      </c>
      <c r="K610" s="245">
        <v>0</v>
      </c>
      <c r="L610" s="242">
        <v>0</v>
      </c>
      <c r="M610" s="243" t="str">
        <f t="shared" si="95"/>
        <v/>
      </c>
      <c r="N610" s="210">
        <v>76</v>
      </c>
      <c r="O610" s="242">
        <v>0</v>
      </c>
      <c r="P610" s="243">
        <f t="shared" si="96"/>
        <v>0</v>
      </c>
      <c r="Q610" s="243">
        <f t="shared" si="97"/>
        <v>-1</v>
      </c>
      <c r="R610" s="243" t="str">
        <f t="shared" si="98"/>
        <v/>
      </c>
      <c r="S610" s="244" t="str">
        <f t="shared" si="99"/>
        <v/>
      </c>
    </row>
    <row r="611" spans="1:19" ht="15.75" thickTop="1" x14ac:dyDescent="0.25">
      <c r="A611" s="233" t="s">
        <v>427</v>
      </c>
      <c r="B611" s="234">
        <v>0</v>
      </c>
      <c r="C611" s="235">
        <v>0</v>
      </c>
      <c r="D611" s="236" t="str">
        <f t="shared" si="90"/>
        <v/>
      </c>
      <c r="E611" s="237">
        <v>0</v>
      </c>
      <c r="F611" s="235">
        <v>0</v>
      </c>
      <c r="G611" s="236" t="str">
        <f t="shared" si="91"/>
        <v/>
      </c>
      <c r="H611" s="236" t="str">
        <f t="shared" si="92"/>
        <v/>
      </c>
      <c r="I611" s="236" t="str">
        <f t="shared" si="93"/>
        <v/>
      </c>
      <c r="J611" s="238" t="str">
        <f t="shared" si="94"/>
        <v/>
      </c>
      <c r="K611" s="239">
        <v>38</v>
      </c>
      <c r="L611" s="235">
        <v>0</v>
      </c>
      <c r="M611" s="236">
        <f t="shared" si="95"/>
        <v>0</v>
      </c>
      <c r="N611" s="237">
        <v>0</v>
      </c>
      <c r="O611" s="235">
        <v>0</v>
      </c>
      <c r="P611" s="236" t="str">
        <f t="shared" si="96"/>
        <v/>
      </c>
      <c r="Q611" s="236" t="str">
        <f t="shared" si="97"/>
        <v/>
      </c>
      <c r="R611" s="236" t="str">
        <f t="shared" si="98"/>
        <v/>
      </c>
      <c r="S611" s="238" t="str">
        <f t="shared" si="99"/>
        <v/>
      </c>
    </row>
    <row r="612" spans="1:19" ht="14.25" thickBot="1" x14ac:dyDescent="0.3">
      <c r="A612" s="206" t="s">
        <v>281</v>
      </c>
      <c r="B612" s="241">
        <v>0</v>
      </c>
      <c r="C612" s="242">
        <v>0</v>
      </c>
      <c r="D612" s="243" t="str">
        <f t="shared" si="90"/>
        <v/>
      </c>
      <c r="E612" s="210">
        <v>0</v>
      </c>
      <c r="F612" s="242">
        <v>0</v>
      </c>
      <c r="G612" s="243" t="str">
        <f t="shared" si="91"/>
        <v/>
      </c>
      <c r="H612" s="243" t="str">
        <f t="shared" si="92"/>
        <v/>
      </c>
      <c r="I612" s="243" t="str">
        <f t="shared" si="93"/>
        <v/>
      </c>
      <c r="J612" s="244" t="str">
        <f t="shared" si="94"/>
        <v/>
      </c>
      <c r="K612" s="245">
        <v>38</v>
      </c>
      <c r="L612" s="242">
        <v>0</v>
      </c>
      <c r="M612" s="243">
        <f t="shared" si="95"/>
        <v>0</v>
      </c>
      <c r="N612" s="210">
        <v>0</v>
      </c>
      <c r="O612" s="242">
        <v>0</v>
      </c>
      <c r="P612" s="243" t="str">
        <f t="shared" si="96"/>
        <v/>
      </c>
      <c r="Q612" s="243" t="str">
        <f t="shared" si="97"/>
        <v/>
      </c>
      <c r="R612" s="243" t="str">
        <f t="shared" si="98"/>
        <v/>
      </c>
      <c r="S612" s="244" t="str">
        <f t="shared" si="99"/>
        <v/>
      </c>
    </row>
    <row r="613" spans="1:19" ht="15.75" thickTop="1" x14ac:dyDescent="0.25">
      <c r="A613" s="233" t="s">
        <v>492</v>
      </c>
      <c r="B613" s="234">
        <v>0</v>
      </c>
      <c r="C613" s="235">
        <v>0</v>
      </c>
      <c r="D613" s="236" t="str">
        <f t="shared" si="90"/>
        <v/>
      </c>
      <c r="E613" s="237">
        <v>0</v>
      </c>
      <c r="F613" s="235">
        <v>0</v>
      </c>
      <c r="G613" s="236" t="str">
        <f t="shared" si="91"/>
        <v/>
      </c>
      <c r="H613" s="236" t="str">
        <f t="shared" si="92"/>
        <v/>
      </c>
      <c r="I613" s="236" t="str">
        <f t="shared" si="93"/>
        <v/>
      </c>
      <c r="J613" s="238" t="str">
        <f t="shared" si="94"/>
        <v/>
      </c>
      <c r="K613" s="239">
        <v>19</v>
      </c>
      <c r="L613" s="235">
        <v>13</v>
      </c>
      <c r="M613" s="236">
        <f t="shared" si="95"/>
        <v>0.68421052631578949</v>
      </c>
      <c r="N613" s="237">
        <v>38</v>
      </c>
      <c r="O613" s="235">
        <v>25</v>
      </c>
      <c r="P613" s="236">
        <f t="shared" si="96"/>
        <v>0.65789473684210531</v>
      </c>
      <c r="Q613" s="236">
        <f t="shared" si="97"/>
        <v>-0.5</v>
      </c>
      <c r="R613" s="236">
        <f t="shared" si="98"/>
        <v>-0.48</v>
      </c>
      <c r="S613" s="238">
        <f t="shared" si="99"/>
        <v>2.6315789473684181E-2</v>
      </c>
    </row>
    <row r="614" spans="1:19" ht="14.25" thickBot="1" x14ac:dyDescent="0.3">
      <c r="A614" s="206" t="s">
        <v>280</v>
      </c>
      <c r="B614" s="241">
        <v>0</v>
      </c>
      <c r="C614" s="242">
        <v>0</v>
      </c>
      <c r="D614" s="243" t="str">
        <f t="shared" si="90"/>
        <v/>
      </c>
      <c r="E614" s="210">
        <v>0</v>
      </c>
      <c r="F614" s="242">
        <v>0</v>
      </c>
      <c r="G614" s="243" t="str">
        <f t="shared" si="91"/>
        <v/>
      </c>
      <c r="H614" s="243" t="str">
        <f t="shared" si="92"/>
        <v/>
      </c>
      <c r="I614" s="243" t="str">
        <f t="shared" si="93"/>
        <v/>
      </c>
      <c r="J614" s="244" t="str">
        <f t="shared" si="94"/>
        <v/>
      </c>
      <c r="K614" s="245">
        <v>19</v>
      </c>
      <c r="L614" s="242">
        <v>13</v>
      </c>
      <c r="M614" s="243">
        <f t="shared" si="95"/>
        <v>0.68421052631578949</v>
      </c>
      <c r="N614" s="210">
        <v>38</v>
      </c>
      <c r="O614" s="242">
        <v>25</v>
      </c>
      <c r="P614" s="243">
        <f t="shared" si="96"/>
        <v>0.65789473684210531</v>
      </c>
      <c r="Q614" s="243">
        <f t="shared" si="97"/>
        <v>-0.5</v>
      </c>
      <c r="R614" s="243">
        <f t="shared" si="98"/>
        <v>-0.48</v>
      </c>
      <c r="S614" s="244">
        <f t="shared" si="99"/>
        <v>2.6315789473684181E-2</v>
      </c>
    </row>
    <row r="615" spans="1:19" ht="15.75" thickTop="1" x14ac:dyDescent="0.25">
      <c r="A615" s="233" t="s">
        <v>436</v>
      </c>
      <c r="B615" s="234">
        <v>0</v>
      </c>
      <c r="C615" s="235">
        <v>0</v>
      </c>
      <c r="D615" s="236" t="str">
        <f t="shared" si="90"/>
        <v/>
      </c>
      <c r="E615" s="237">
        <v>48</v>
      </c>
      <c r="F615" s="235">
        <v>1</v>
      </c>
      <c r="G615" s="236">
        <f t="shared" si="91"/>
        <v>2.0833333333333332E-2</v>
      </c>
      <c r="H615" s="236">
        <f t="shared" si="92"/>
        <v>-1</v>
      </c>
      <c r="I615" s="236">
        <f t="shared" si="93"/>
        <v>-1</v>
      </c>
      <c r="J615" s="238" t="str">
        <f t="shared" si="94"/>
        <v/>
      </c>
      <c r="K615" s="239">
        <v>0</v>
      </c>
      <c r="L615" s="235">
        <v>0</v>
      </c>
      <c r="M615" s="236" t="str">
        <f t="shared" si="95"/>
        <v/>
      </c>
      <c r="N615" s="237">
        <v>144</v>
      </c>
      <c r="O615" s="235">
        <v>47</v>
      </c>
      <c r="P615" s="236">
        <f t="shared" si="96"/>
        <v>0.3263888888888889</v>
      </c>
      <c r="Q615" s="236">
        <f t="shared" si="97"/>
        <v>-1</v>
      </c>
      <c r="R615" s="236">
        <f t="shared" si="98"/>
        <v>-1</v>
      </c>
      <c r="S615" s="238" t="str">
        <f t="shared" si="99"/>
        <v/>
      </c>
    </row>
    <row r="616" spans="1:19" ht="14.25" thickBot="1" x14ac:dyDescent="0.3">
      <c r="A616" s="206" t="s">
        <v>278</v>
      </c>
      <c r="B616" s="241">
        <v>0</v>
      </c>
      <c r="C616" s="242">
        <v>0</v>
      </c>
      <c r="D616" s="243" t="str">
        <f t="shared" si="90"/>
        <v/>
      </c>
      <c r="E616" s="210">
        <v>48</v>
      </c>
      <c r="F616" s="242">
        <v>1</v>
      </c>
      <c r="G616" s="243">
        <f t="shared" si="91"/>
        <v>2.0833333333333332E-2</v>
      </c>
      <c r="H616" s="243">
        <f t="shared" si="92"/>
        <v>-1</v>
      </c>
      <c r="I616" s="243">
        <f t="shared" si="93"/>
        <v>-1</v>
      </c>
      <c r="J616" s="244" t="str">
        <f t="shared" si="94"/>
        <v/>
      </c>
      <c r="K616" s="245">
        <v>0</v>
      </c>
      <c r="L616" s="242">
        <v>0</v>
      </c>
      <c r="M616" s="243" t="str">
        <f t="shared" si="95"/>
        <v/>
      </c>
      <c r="N616" s="210">
        <v>144</v>
      </c>
      <c r="O616" s="242">
        <v>47</v>
      </c>
      <c r="P616" s="243">
        <f t="shared" si="96"/>
        <v>0.3263888888888889</v>
      </c>
      <c r="Q616" s="243">
        <f t="shared" si="97"/>
        <v>-1</v>
      </c>
      <c r="R616" s="243">
        <f t="shared" si="98"/>
        <v>-1</v>
      </c>
      <c r="S616" s="244" t="str">
        <f t="shared" si="99"/>
        <v/>
      </c>
    </row>
    <row r="617" spans="1:19" ht="15.75" thickTop="1" x14ac:dyDescent="0.25">
      <c r="A617" s="233" t="s">
        <v>414</v>
      </c>
      <c r="B617" s="234">
        <v>0</v>
      </c>
      <c r="C617" s="235">
        <v>0</v>
      </c>
      <c r="D617" s="236" t="str">
        <f t="shared" si="90"/>
        <v/>
      </c>
      <c r="E617" s="237">
        <v>76</v>
      </c>
      <c r="F617" s="235">
        <v>47</v>
      </c>
      <c r="G617" s="236">
        <f t="shared" si="91"/>
        <v>0.61842105263157898</v>
      </c>
      <c r="H617" s="236">
        <f t="shared" si="92"/>
        <v>-1</v>
      </c>
      <c r="I617" s="236">
        <f t="shared" si="93"/>
        <v>-1</v>
      </c>
      <c r="J617" s="238" t="str">
        <f t="shared" si="94"/>
        <v/>
      </c>
      <c r="K617" s="239">
        <v>76</v>
      </c>
      <c r="L617" s="235">
        <v>30</v>
      </c>
      <c r="M617" s="236">
        <f t="shared" si="95"/>
        <v>0.39473684210526316</v>
      </c>
      <c r="N617" s="237">
        <v>285</v>
      </c>
      <c r="O617" s="235">
        <v>157</v>
      </c>
      <c r="P617" s="236">
        <f t="shared" si="96"/>
        <v>0.55087719298245619</v>
      </c>
      <c r="Q617" s="236">
        <f t="shared" si="97"/>
        <v>-0.73333333333333339</v>
      </c>
      <c r="R617" s="236">
        <f t="shared" si="98"/>
        <v>-0.80891719745222934</v>
      </c>
      <c r="S617" s="238">
        <f t="shared" si="99"/>
        <v>-0.15614035087719302</v>
      </c>
    </row>
    <row r="618" spans="1:19" ht="14.25" thickBot="1" x14ac:dyDescent="0.3">
      <c r="A618" s="206" t="s">
        <v>281</v>
      </c>
      <c r="B618" s="241">
        <v>0</v>
      </c>
      <c r="C618" s="242">
        <v>0</v>
      </c>
      <c r="D618" s="243" t="str">
        <f t="shared" si="90"/>
        <v/>
      </c>
      <c r="E618" s="210">
        <v>76</v>
      </c>
      <c r="F618" s="242">
        <v>47</v>
      </c>
      <c r="G618" s="243">
        <f t="shared" si="91"/>
        <v>0.61842105263157898</v>
      </c>
      <c r="H618" s="243">
        <f t="shared" si="92"/>
        <v>-1</v>
      </c>
      <c r="I618" s="243">
        <f t="shared" si="93"/>
        <v>-1</v>
      </c>
      <c r="J618" s="244" t="str">
        <f t="shared" si="94"/>
        <v/>
      </c>
      <c r="K618" s="245">
        <v>76</v>
      </c>
      <c r="L618" s="242">
        <v>30</v>
      </c>
      <c r="M618" s="243">
        <f t="shared" si="95"/>
        <v>0.39473684210526316</v>
      </c>
      <c r="N618" s="210">
        <v>285</v>
      </c>
      <c r="O618" s="242">
        <v>157</v>
      </c>
      <c r="P618" s="243">
        <f t="shared" si="96"/>
        <v>0.55087719298245619</v>
      </c>
      <c r="Q618" s="243">
        <f t="shared" si="97"/>
        <v>-0.73333333333333339</v>
      </c>
      <c r="R618" s="243">
        <f t="shared" si="98"/>
        <v>-0.80891719745222934</v>
      </c>
      <c r="S618" s="244">
        <f t="shared" si="99"/>
        <v>-0.15614035087719302</v>
      </c>
    </row>
    <row r="619" spans="1:19" ht="15.75" thickTop="1" x14ac:dyDescent="0.25">
      <c r="A619" s="233" t="s">
        <v>503</v>
      </c>
      <c r="B619" s="234">
        <v>0</v>
      </c>
      <c r="C619" s="235">
        <v>0</v>
      </c>
      <c r="D619" s="236" t="str">
        <f t="shared" si="90"/>
        <v/>
      </c>
      <c r="E619" s="237">
        <v>0</v>
      </c>
      <c r="F619" s="235">
        <v>0</v>
      </c>
      <c r="G619" s="236" t="str">
        <f t="shared" si="91"/>
        <v/>
      </c>
      <c r="H619" s="236" t="str">
        <f t="shared" si="92"/>
        <v/>
      </c>
      <c r="I619" s="236" t="str">
        <f t="shared" si="93"/>
        <v/>
      </c>
      <c r="J619" s="238" t="str">
        <f t="shared" si="94"/>
        <v/>
      </c>
      <c r="K619" s="239">
        <v>0</v>
      </c>
      <c r="L619" s="235">
        <v>0</v>
      </c>
      <c r="M619" s="236" t="str">
        <f t="shared" si="95"/>
        <v/>
      </c>
      <c r="N619" s="237">
        <v>19</v>
      </c>
      <c r="O619" s="235">
        <v>6</v>
      </c>
      <c r="P619" s="236">
        <f t="shared" si="96"/>
        <v>0.31578947368421051</v>
      </c>
      <c r="Q619" s="236">
        <f t="shared" si="97"/>
        <v>-1</v>
      </c>
      <c r="R619" s="236">
        <f t="shared" si="98"/>
        <v>-1</v>
      </c>
      <c r="S619" s="238" t="str">
        <f t="shared" si="99"/>
        <v/>
      </c>
    </row>
    <row r="620" spans="1:19" ht="14.25" thickBot="1" x14ac:dyDescent="0.3">
      <c r="A620" s="206" t="s">
        <v>280</v>
      </c>
      <c r="B620" s="241">
        <v>0</v>
      </c>
      <c r="C620" s="242">
        <v>0</v>
      </c>
      <c r="D620" s="243" t="str">
        <f t="shared" si="90"/>
        <v/>
      </c>
      <c r="E620" s="210">
        <v>0</v>
      </c>
      <c r="F620" s="242">
        <v>0</v>
      </c>
      <c r="G620" s="243" t="str">
        <f t="shared" si="91"/>
        <v/>
      </c>
      <c r="H620" s="243" t="str">
        <f t="shared" si="92"/>
        <v/>
      </c>
      <c r="I620" s="243" t="str">
        <f t="shared" si="93"/>
        <v/>
      </c>
      <c r="J620" s="244" t="str">
        <f t="shared" si="94"/>
        <v/>
      </c>
      <c r="K620" s="245">
        <v>0</v>
      </c>
      <c r="L620" s="242">
        <v>0</v>
      </c>
      <c r="M620" s="243" t="str">
        <f t="shared" si="95"/>
        <v/>
      </c>
      <c r="N620" s="210">
        <v>19</v>
      </c>
      <c r="O620" s="242">
        <v>6</v>
      </c>
      <c r="P620" s="243">
        <f t="shared" si="96"/>
        <v>0.31578947368421051</v>
      </c>
      <c r="Q620" s="243">
        <f t="shared" si="97"/>
        <v>-1</v>
      </c>
      <c r="R620" s="243">
        <f t="shared" si="98"/>
        <v>-1</v>
      </c>
      <c r="S620" s="244" t="str">
        <f t="shared" si="99"/>
        <v/>
      </c>
    </row>
    <row r="621" spans="1:19" ht="15.75" thickTop="1" x14ac:dyDescent="0.25">
      <c r="A621" s="233" t="s">
        <v>495</v>
      </c>
      <c r="B621" s="234">
        <v>0</v>
      </c>
      <c r="C621" s="235">
        <v>0</v>
      </c>
      <c r="D621" s="236" t="str">
        <f t="shared" si="90"/>
        <v/>
      </c>
      <c r="E621" s="237">
        <v>0</v>
      </c>
      <c r="F621" s="235">
        <v>0</v>
      </c>
      <c r="G621" s="236" t="str">
        <f t="shared" si="91"/>
        <v/>
      </c>
      <c r="H621" s="236" t="str">
        <f t="shared" si="92"/>
        <v/>
      </c>
      <c r="I621" s="236" t="str">
        <f t="shared" si="93"/>
        <v/>
      </c>
      <c r="J621" s="238" t="str">
        <f t="shared" si="94"/>
        <v/>
      </c>
      <c r="K621" s="239">
        <v>19</v>
      </c>
      <c r="L621" s="235">
        <v>13</v>
      </c>
      <c r="M621" s="236">
        <f t="shared" si="95"/>
        <v>0.68421052631578949</v>
      </c>
      <c r="N621" s="237">
        <v>0</v>
      </c>
      <c r="O621" s="235">
        <v>0</v>
      </c>
      <c r="P621" s="236" t="str">
        <f t="shared" si="96"/>
        <v/>
      </c>
      <c r="Q621" s="236" t="str">
        <f t="shared" si="97"/>
        <v/>
      </c>
      <c r="R621" s="236" t="str">
        <f t="shared" si="98"/>
        <v/>
      </c>
      <c r="S621" s="238" t="str">
        <f t="shared" si="99"/>
        <v/>
      </c>
    </row>
    <row r="622" spans="1:19" ht="14.25" thickBot="1" x14ac:dyDescent="0.3">
      <c r="A622" s="206" t="s">
        <v>281</v>
      </c>
      <c r="B622" s="241">
        <v>0</v>
      </c>
      <c r="C622" s="242">
        <v>0</v>
      </c>
      <c r="D622" s="243" t="str">
        <f t="shared" si="90"/>
        <v/>
      </c>
      <c r="E622" s="210">
        <v>0</v>
      </c>
      <c r="F622" s="242">
        <v>0</v>
      </c>
      <c r="G622" s="243" t="str">
        <f t="shared" si="91"/>
        <v/>
      </c>
      <c r="H622" s="243" t="str">
        <f t="shared" si="92"/>
        <v/>
      </c>
      <c r="I622" s="243" t="str">
        <f t="shared" si="93"/>
        <v/>
      </c>
      <c r="J622" s="244" t="str">
        <f t="shared" si="94"/>
        <v/>
      </c>
      <c r="K622" s="245">
        <v>19</v>
      </c>
      <c r="L622" s="242">
        <v>13</v>
      </c>
      <c r="M622" s="243">
        <f t="shared" si="95"/>
        <v>0.68421052631578949</v>
      </c>
      <c r="N622" s="210">
        <v>0</v>
      </c>
      <c r="O622" s="242">
        <v>0</v>
      </c>
      <c r="P622" s="243" t="str">
        <f t="shared" si="96"/>
        <v/>
      </c>
      <c r="Q622" s="243" t="str">
        <f t="shared" si="97"/>
        <v/>
      </c>
      <c r="R622" s="243" t="str">
        <f t="shared" si="98"/>
        <v/>
      </c>
      <c r="S622" s="244" t="str">
        <f t="shared" si="99"/>
        <v/>
      </c>
    </row>
    <row r="623" spans="1:19" ht="15.75" thickTop="1" x14ac:dyDescent="0.25">
      <c r="A623" s="233" t="s">
        <v>447</v>
      </c>
      <c r="B623" s="234">
        <v>0</v>
      </c>
      <c r="C623" s="235">
        <v>0</v>
      </c>
      <c r="D623" s="236" t="str">
        <f t="shared" si="90"/>
        <v/>
      </c>
      <c r="E623" s="237">
        <v>0</v>
      </c>
      <c r="F623" s="235">
        <v>0</v>
      </c>
      <c r="G623" s="236" t="str">
        <f t="shared" si="91"/>
        <v/>
      </c>
      <c r="H623" s="236" t="str">
        <f t="shared" si="92"/>
        <v/>
      </c>
      <c r="I623" s="236" t="str">
        <f t="shared" si="93"/>
        <v/>
      </c>
      <c r="J623" s="238" t="str">
        <f t="shared" si="94"/>
        <v/>
      </c>
      <c r="K623" s="239">
        <v>174</v>
      </c>
      <c r="L623" s="235">
        <v>155</v>
      </c>
      <c r="M623" s="236">
        <f t="shared" si="95"/>
        <v>0.89080459770114939</v>
      </c>
      <c r="N623" s="237">
        <v>324</v>
      </c>
      <c r="O623" s="235">
        <v>158</v>
      </c>
      <c r="P623" s="236">
        <f t="shared" si="96"/>
        <v>0.48765432098765432</v>
      </c>
      <c r="Q623" s="236">
        <f t="shared" si="97"/>
        <v>-0.46296296296296291</v>
      </c>
      <c r="R623" s="236">
        <f t="shared" si="98"/>
        <v>-1.8987341772151889E-2</v>
      </c>
      <c r="S623" s="238">
        <f t="shared" si="99"/>
        <v>0.40315027671349507</v>
      </c>
    </row>
    <row r="624" spans="1:19" x14ac:dyDescent="0.25">
      <c r="A624" s="206" t="s">
        <v>107</v>
      </c>
      <c r="B624" s="241">
        <v>0</v>
      </c>
      <c r="C624" s="242">
        <v>0</v>
      </c>
      <c r="D624" s="243" t="str">
        <f t="shared" si="90"/>
        <v/>
      </c>
      <c r="E624" s="210">
        <v>0</v>
      </c>
      <c r="F624" s="242">
        <v>0</v>
      </c>
      <c r="G624" s="243" t="str">
        <f t="shared" si="91"/>
        <v/>
      </c>
      <c r="H624" s="243" t="str">
        <f t="shared" si="92"/>
        <v/>
      </c>
      <c r="I624" s="243" t="str">
        <f t="shared" si="93"/>
        <v/>
      </c>
      <c r="J624" s="244" t="str">
        <f t="shared" si="94"/>
        <v/>
      </c>
      <c r="K624" s="245">
        <v>0</v>
      </c>
      <c r="L624" s="242">
        <v>0</v>
      </c>
      <c r="M624" s="243" t="str">
        <f t="shared" si="95"/>
        <v/>
      </c>
      <c r="N624" s="210">
        <v>150</v>
      </c>
      <c r="O624" s="242">
        <v>0</v>
      </c>
      <c r="P624" s="243">
        <f t="shared" si="96"/>
        <v>0</v>
      </c>
      <c r="Q624" s="243">
        <f t="shared" si="97"/>
        <v>-1</v>
      </c>
      <c r="R624" s="243" t="str">
        <f t="shared" si="98"/>
        <v/>
      </c>
      <c r="S624" s="244" t="str">
        <f t="shared" si="99"/>
        <v/>
      </c>
    </row>
    <row r="625" spans="1:19" ht="14.25" thickBot="1" x14ac:dyDescent="0.3">
      <c r="A625" s="206" t="s">
        <v>126</v>
      </c>
      <c r="B625" s="241">
        <v>0</v>
      </c>
      <c r="C625" s="242">
        <v>0</v>
      </c>
      <c r="D625" s="243" t="str">
        <f t="shared" si="90"/>
        <v/>
      </c>
      <c r="E625" s="210">
        <v>0</v>
      </c>
      <c r="F625" s="242">
        <v>0</v>
      </c>
      <c r="G625" s="243" t="str">
        <f t="shared" si="91"/>
        <v/>
      </c>
      <c r="H625" s="243" t="str">
        <f t="shared" si="92"/>
        <v/>
      </c>
      <c r="I625" s="243" t="str">
        <f t="shared" si="93"/>
        <v/>
      </c>
      <c r="J625" s="244" t="str">
        <f t="shared" si="94"/>
        <v/>
      </c>
      <c r="K625" s="245">
        <v>174</v>
      </c>
      <c r="L625" s="242">
        <v>155</v>
      </c>
      <c r="M625" s="243">
        <f t="shared" si="95"/>
        <v>0.89080459770114939</v>
      </c>
      <c r="N625" s="210">
        <v>174</v>
      </c>
      <c r="O625" s="242">
        <v>158</v>
      </c>
      <c r="P625" s="243">
        <f t="shared" si="96"/>
        <v>0.90804597701149425</v>
      </c>
      <c r="Q625" s="243">
        <f t="shared" si="97"/>
        <v>0</v>
      </c>
      <c r="R625" s="243">
        <f t="shared" si="98"/>
        <v>-1.8987341772151889E-2</v>
      </c>
      <c r="S625" s="244">
        <f t="shared" si="99"/>
        <v>-1.7241379310344862E-2</v>
      </c>
    </row>
    <row r="626" spans="1:19" ht="15.75" thickTop="1" x14ac:dyDescent="0.25">
      <c r="A626" s="233" t="s">
        <v>430</v>
      </c>
      <c r="B626" s="234">
        <v>0</v>
      </c>
      <c r="C626" s="235">
        <v>0</v>
      </c>
      <c r="D626" s="236" t="str">
        <f t="shared" si="90"/>
        <v/>
      </c>
      <c r="E626" s="237">
        <v>0</v>
      </c>
      <c r="F626" s="235">
        <v>0</v>
      </c>
      <c r="G626" s="236" t="str">
        <f t="shared" si="91"/>
        <v/>
      </c>
      <c r="H626" s="236" t="str">
        <f t="shared" si="92"/>
        <v/>
      </c>
      <c r="I626" s="236" t="str">
        <f t="shared" si="93"/>
        <v/>
      </c>
      <c r="J626" s="238" t="str">
        <f t="shared" si="94"/>
        <v/>
      </c>
      <c r="K626" s="239">
        <v>0</v>
      </c>
      <c r="L626" s="235">
        <v>0</v>
      </c>
      <c r="M626" s="236" t="str">
        <f t="shared" si="95"/>
        <v/>
      </c>
      <c r="N626" s="237">
        <v>133</v>
      </c>
      <c r="O626" s="235">
        <v>44</v>
      </c>
      <c r="P626" s="236">
        <f t="shared" si="96"/>
        <v>0.33082706766917291</v>
      </c>
      <c r="Q626" s="236">
        <f t="shared" si="97"/>
        <v>-1</v>
      </c>
      <c r="R626" s="236">
        <f t="shared" si="98"/>
        <v>-1</v>
      </c>
      <c r="S626" s="238" t="str">
        <f t="shared" si="99"/>
        <v/>
      </c>
    </row>
    <row r="627" spans="1:19" x14ac:dyDescent="0.25">
      <c r="A627" s="206" t="s">
        <v>280</v>
      </c>
      <c r="B627" s="241">
        <v>0</v>
      </c>
      <c r="C627" s="242">
        <v>0</v>
      </c>
      <c r="D627" s="243" t="str">
        <f t="shared" si="90"/>
        <v/>
      </c>
      <c r="E627" s="210">
        <v>0</v>
      </c>
      <c r="F627" s="242">
        <v>0</v>
      </c>
      <c r="G627" s="243" t="str">
        <f t="shared" si="91"/>
        <v/>
      </c>
      <c r="H627" s="243" t="str">
        <f t="shared" si="92"/>
        <v/>
      </c>
      <c r="I627" s="243" t="str">
        <f t="shared" si="93"/>
        <v/>
      </c>
      <c r="J627" s="244" t="str">
        <f t="shared" si="94"/>
        <v/>
      </c>
      <c r="K627" s="245">
        <v>0</v>
      </c>
      <c r="L627" s="242">
        <v>0</v>
      </c>
      <c r="M627" s="243" t="str">
        <f t="shared" si="95"/>
        <v/>
      </c>
      <c r="N627" s="210">
        <v>19</v>
      </c>
      <c r="O627" s="242">
        <v>9</v>
      </c>
      <c r="P627" s="243">
        <f t="shared" si="96"/>
        <v>0.47368421052631576</v>
      </c>
      <c r="Q627" s="243">
        <f t="shared" si="97"/>
        <v>-1</v>
      </c>
      <c r="R627" s="243">
        <f t="shared" si="98"/>
        <v>-1</v>
      </c>
      <c r="S627" s="244" t="str">
        <f t="shared" si="99"/>
        <v/>
      </c>
    </row>
    <row r="628" spans="1:19" ht="14.25" thickBot="1" x14ac:dyDescent="0.3">
      <c r="A628" s="206" t="s">
        <v>281</v>
      </c>
      <c r="B628" s="241">
        <v>0</v>
      </c>
      <c r="C628" s="242">
        <v>0</v>
      </c>
      <c r="D628" s="243" t="str">
        <f t="shared" si="90"/>
        <v/>
      </c>
      <c r="E628" s="210">
        <v>0</v>
      </c>
      <c r="F628" s="242">
        <v>0</v>
      </c>
      <c r="G628" s="243" t="str">
        <f t="shared" si="91"/>
        <v/>
      </c>
      <c r="H628" s="243" t="str">
        <f t="shared" si="92"/>
        <v/>
      </c>
      <c r="I628" s="243" t="str">
        <f t="shared" si="93"/>
        <v/>
      </c>
      <c r="J628" s="244" t="str">
        <f t="shared" si="94"/>
        <v/>
      </c>
      <c r="K628" s="245">
        <v>0</v>
      </c>
      <c r="L628" s="242">
        <v>0</v>
      </c>
      <c r="M628" s="243" t="str">
        <f t="shared" si="95"/>
        <v/>
      </c>
      <c r="N628" s="210">
        <v>114</v>
      </c>
      <c r="O628" s="242">
        <v>35</v>
      </c>
      <c r="P628" s="243">
        <f t="shared" si="96"/>
        <v>0.30701754385964913</v>
      </c>
      <c r="Q628" s="243">
        <f t="shared" si="97"/>
        <v>-1</v>
      </c>
      <c r="R628" s="243">
        <f t="shared" si="98"/>
        <v>-1</v>
      </c>
      <c r="S628" s="244" t="str">
        <f t="shared" si="99"/>
        <v/>
      </c>
    </row>
    <row r="629" spans="1:19" ht="15.75" thickTop="1" x14ac:dyDescent="0.25">
      <c r="A629" s="233" t="s">
        <v>443</v>
      </c>
      <c r="B629" s="234">
        <v>0</v>
      </c>
      <c r="C629" s="235">
        <v>0</v>
      </c>
      <c r="D629" s="236" t="str">
        <f t="shared" si="90"/>
        <v/>
      </c>
      <c r="E629" s="237">
        <v>19</v>
      </c>
      <c r="F629" s="235">
        <v>2</v>
      </c>
      <c r="G629" s="236">
        <f t="shared" si="91"/>
        <v>0.10526315789473684</v>
      </c>
      <c r="H629" s="236">
        <f t="shared" si="92"/>
        <v>-1</v>
      </c>
      <c r="I629" s="236">
        <f t="shared" si="93"/>
        <v>-1</v>
      </c>
      <c r="J629" s="238" t="str">
        <f t="shared" si="94"/>
        <v/>
      </c>
      <c r="K629" s="239">
        <v>19</v>
      </c>
      <c r="L629" s="235">
        <v>3</v>
      </c>
      <c r="M629" s="236">
        <f t="shared" si="95"/>
        <v>0.15789473684210525</v>
      </c>
      <c r="N629" s="237">
        <v>19</v>
      </c>
      <c r="O629" s="235">
        <v>2</v>
      </c>
      <c r="P629" s="236">
        <f t="shared" si="96"/>
        <v>0.10526315789473684</v>
      </c>
      <c r="Q629" s="236">
        <f t="shared" si="97"/>
        <v>0</v>
      </c>
      <c r="R629" s="236">
        <f t="shared" si="98"/>
        <v>0.5</v>
      </c>
      <c r="S629" s="238">
        <f t="shared" si="99"/>
        <v>5.2631578947368418E-2</v>
      </c>
    </row>
    <row r="630" spans="1:19" ht="14.25" thickBot="1" x14ac:dyDescent="0.3">
      <c r="A630" s="206" t="s">
        <v>280</v>
      </c>
      <c r="B630" s="241">
        <v>0</v>
      </c>
      <c r="C630" s="242">
        <v>0</v>
      </c>
      <c r="D630" s="243" t="str">
        <f t="shared" si="90"/>
        <v/>
      </c>
      <c r="E630" s="210">
        <v>19</v>
      </c>
      <c r="F630" s="242">
        <v>2</v>
      </c>
      <c r="G630" s="243">
        <f t="shared" si="91"/>
        <v>0.10526315789473684</v>
      </c>
      <c r="H630" s="243">
        <f t="shared" si="92"/>
        <v>-1</v>
      </c>
      <c r="I630" s="243">
        <f t="shared" si="93"/>
        <v>-1</v>
      </c>
      <c r="J630" s="244" t="str">
        <f t="shared" si="94"/>
        <v/>
      </c>
      <c r="K630" s="245">
        <v>19</v>
      </c>
      <c r="L630" s="242">
        <v>3</v>
      </c>
      <c r="M630" s="243">
        <f t="shared" si="95"/>
        <v>0.15789473684210525</v>
      </c>
      <c r="N630" s="210">
        <v>19</v>
      </c>
      <c r="O630" s="242">
        <v>2</v>
      </c>
      <c r="P630" s="243">
        <f t="shared" si="96"/>
        <v>0.10526315789473684</v>
      </c>
      <c r="Q630" s="243">
        <f t="shared" si="97"/>
        <v>0</v>
      </c>
      <c r="R630" s="243">
        <f t="shared" si="98"/>
        <v>0.5</v>
      </c>
      <c r="S630" s="244">
        <f t="shared" si="99"/>
        <v>5.2631578947368418E-2</v>
      </c>
    </row>
    <row r="631" spans="1:19" ht="15.75" thickTop="1" x14ac:dyDescent="0.25">
      <c r="A631" s="233" t="s">
        <v>496</v>
      </c>
      <c r="B631" s="234">
        <v>0</v>
      </c>
      <c r="C631" s="235">
        <v>0</v>
      </c>
      <c r="D631" s="236" t="str">
        <f t="shared" si="90"/>
        <v/>
      </c>
      <c r="E631" s="237">
        <v>0</v>
      </c>
      <c r="F631" s="235">
        <v>0</v>
      </c>
      <c r="G631" s="236" t="str">
        <f t="shared" si="91"/>
        <v/>
      </c>
      <c r="H631" s="236" t="str">
        <f t="shared" si="92"/>
        <v/>
      </c>
      <c r="I631" s="236" t="str">
        <f t="shared" si="93"/>
        <v/>
      </c>
      <c r="J631" s="238" t="str">
        <f t="shared" si="94"/>
        <v/>
      </c>
      <c r="K631" s="239">
        <v>0</v>
      </c>
      <c r="L631" s="235">
        <v>0</v>
      </c>
      <c r="M631" s="236" t="str">
        <f t="shared" si="95"/>
        <v/>
      </c>
      <c r="N631" s="237">
        <v>16</v>
      </c>
      <c r="O631" s="235">
        <v>0</v>
      </c>
      <c r="P631" s="236">
        <f t="shared" si="96"/>
        <v>0</v>
      </c>
      <c r="Q631" s="236">
        <f t="shared" si="97"/>
        <v>-1</v>
      </c>
      <c r="R631" s="236" t="str">
        <f t="shared" si="98"/>
        <v/>
      </c>
      <c r="S631" s="238" t="str">
        <f t="shared" si="99"/>
        <v/>
      </c>
    </row>
    <row r="632" spans="1:19" ht="14.25" thickBot="1" x14ac:dyDescent="0.3">
      <c r="A632" s="206" t="s">
        <v>282</v>
      </c>
      <c r="B632" s="241">
        <v>0</v>
      </c>
      <c r="C632" s="242">
        <v>0</v>
      </c>
      <c r="D632" s="243" t="str">
        <f t="shared" si="90"/>
        <v/>
      </c>
      <c r="E632" s="210">
        <v>0</v>
      </c>
      <c r="F632" s="242">
        <v>0</v>
      </c>
      <c r="G632" s="243" t="str">
        <f t="shared" si="91"/>
        <v/>
      </c>
      <c r="H632" s="243" t="str">
        <f t="shared" si="92"/>
        <v/>
      </c>
      <c r="I632" s="243" t="str">
        <f t="shared" si="93"/>
        <v/>
      </c>
      <c r="J632" s="244" t="str">
        <f t="shared" si="94"/>
        <v/>
      </c>
      <c r="K632" s="245">
        <v>0</v>
      </c>
      <c r="L632" s="242">
        <v>0</v>
      </c>
      <c r="M632" s="243" t="str">
        <f t="shared" si="95"/>
        <v/>
      </c>
      <c r="N632" s="210">
        <v>16</v>
      </c>
      <c r="O632" s="242">
        <v>0</v>
      </c>
      <c r="P632" s="243">
        <f t="shared" si="96"/>
        <v>0</v>
      </c>
      <c r="Q632" s="243">
        <f t="shared" si="97"/>
        <v>-1</v>
      </c>
      <c r="R632" s="243" t="str">
        <f t="shared" si="98"/>
        <v/>
      </c>
      <c r="S632" s="244" t="str">
        <f t="shared" si="99"/>
        <v/>
      </c>
    </row>
    <row r="633" spans="1:19" ht="15.75" thickTop="1" x14ac:dyDescent="0.25">
      <c r="A633" s="233" t="s">
        <v>425</v>
      </c>
      <c r="B633" s="234">
        <v>0</v>
      </c>
      <c r="C633" s="235">
        <v>0</v>
      </c>
      <c r="D633" s="236" t="str">
        <f t="shared" si="90"/>
        <v/>
      </c>
      <c r="E633" s="237">
        <v>0</v>
      </c>
      <c r="F633" s="235">
        <v>0</v>
      </c>
      <c r="G633" s="236" t="str">
        <f t="shared" si="91"/>
        <v/>
      </c>
      <c r="H633" s="236" t="str">
        <f t="shared" si="92"/>
        <v/>
      </c>
      <c r="I633" s="236" t="str">
        <f t="shared" si="93"/>
        <v/>
      </c>
      <c r="J633" s="238" t="str">
        <f t="shared" si="94"/>
        <v/>
      </c>
      <c r="K633" s="239">
        <v>0</v>
      </c>
      <c r="L633" s="235">
        <v>0</v>
      </c>
      <c r="M633" s="236" t="str">
        <f t="shared" si="95"/>
        <v/>
      </c>
      <c r="N633" s="237">
        <v>12</v>
      </c>
      <c r="O633" s="235">
        <v>10</v>
      </c>
      <c r="P633" s="236">
        <f t="shared" si="96"/>
        <v>0.83333333333333337</v>
      </c>
      <c r="Q633" s="236">
        <f t="shared" si="97"/>
        <v>-1</v>
      </c>
      <c r="R633" s="236">
        <f t="shared" si="98"/>
        <v>-1</v>
      </c>
      <c r="S633" s="238" t="str">
        <f t="shared" si="99"/>
        <v/>
      </c>
    </row>
    <row r="634" spans="1:19" ht="14.25" thickBot="1" x14ac:dyDescent="0.3">
      <c r="A634" s="206" t="s">
        <v>282</v>
      </c>
      <c r="B634" s="241">
        <v>0</v>
      </c>
      <c r="C634" s="242">
        <v>0</v>
      </c>
      <c r="D634" s="243" t="str">
        <f t="shared" si="90"/>
        <v/>
      </c>
      <c r="E634" s="210">
        <v>0</v>
      </c>
      <c r="F634" s="242">
        <v>0</v>
      </c>
      <c r="G634" s="243" t="str">
        <f t="shared" si="91"/>
        <v/>
      </c>
      <c r="H634" s="243" t="str">
        <f t="shared" si="92"/>
        <v/>
      </c>
      <c r="I634" s="243" t="str">
        <f t="shared" si="93"/>
        <v/>
      </c>
      <c r="J634" s="244" t="str">
        <f t="shared" si="94"/>
        <v/>
      </c>
      <c r="K634" s="245">
        <v>0</v>
      </c>
      <c r="L634" s="242">
        <v>0</v>
      </c>
      <c r="M634" s="243" t="str">
        <f t="shared" si="95"/>
        <v/>
      </c>
      <c r="N634" s="210">
        <v>12</v>
      </c>
      <c r="O634" s="242">
        <v>10</v>
      </c>
      <c r="P634" s="243">
        <f t="shared" si="96"/>
        <v>0.83333333333333337</v>
      </c>
      <c r="Q634" s="243">
        <f t="shared" si="97"/>
        <v>-1</v>
      </c>
      <c r="R634" s="243">
        <f t="shared" si="98"/>
        <v>-1</v>
      </c>
      <c r="S634" s="244" t="str">
        <f t="shared" si="99"/>
        <v/>
      </c>
    </row>
    <row r="635" spans="1:19" ht="15.75" thickTop="1" x14ac:dyDescent="0.25">
      <c r="A635" s="233" t="s">
        <v>497</v>
      </c>
      <c r="B635" s="234">
        <v>0</v>
      </c>
      <c r="C635" s="235">
        <v>0</v>
      </c>
      <c r="D635" s="236" t="str">
        <f t="shared" si="90"/>
        <v/>
      </c>
      <c r="E635" s="237">
        <v>0</v>
      </c>
      <c r="F635" s="235">
        <v>0</v>
      </c>
      <c r="G635" s="236" t="str">
        <f t="shared" si="91"/>
        <v/>
      </c>
      <c r="H635" s="236" t="str">
        <f t="shared" si="92"/>
        <v/>
      </c>
      <c r="I635" s="236" t="str">
        <f t="shared" si="93"/>
        <v/>
      </c>
      <c r="J635" s="238" t="str">
        <f t="shared" si="94"/>
        <v/>
      </c>
      <c r="K635" s="239">
        <v>0</v>
      </c>
      <c r="L635" s="235">
        <v>0</v>
      </c>
      <c r="M635" s="236" t="str">
        <f t="shared" si="95"/>
        <v/>
      </c>
      <c r="N635" s="237">
        <v>19</v>
      </c>
      <c r="O635" s="235">
        <v>0</v>
      </c>
      <c r="P635" s="236">
        <f t="shared" si="96"/>
        <v>0</v>
      </c>
      <c r="Q635" s="236">
        <f t="shared" si="97"/>
        <v>-1</v>
      </c>
      <c r="R635" s="236" t="str">
        <f t="shared" si="98"/>
        <v/>
      </c>
      <c r="S635" s="238" t="str">
        <f t="shared" si="99"/>
        <v/>
      </c>
    </row>
    <row r="636" spans="1:19" ht="14.25" thickBot="1" x14ac:dyDescent="0.3">
      <c r="A636" s="206" t="s">
        <v>280</v>
      </c>
      <c r="B636" s="241">
        <v>0</v>
      </c>
      <c r="C636" s="242">
        <v>0</v>
      </c>
      <c r="D636" s="243" t="str">
        <f t="shared" si="90"/>
        <v/>
      </c>
      <c r="E636" s="210">
        <v>0</v>
      </c>
      <c r="F636" s="242">
        <v>0</v>
      </c>
      <c r="G636" s="243" t="str">
        <f t="shared" si="91"/>
        <v/>
      </c>
      <c r="H636" s="243" t="str">
        <f t="shared" si="92"/>
        <v/>
      </c>
      <c r="I636" s="243" t="str">
        <f t="shared" si="93"/>
        <v/>
      </c>
      <c r="J636" s="244" t="str">
        <f t="shared" si="94"/>
        <v/>
      </c>
      <c r="K636" s="245">
        <v>0</v>
      </c>
      <c r="L636" s="242">
        <v>0</v>
      </c>
      <c r="M636" s="243" t="str">
        <f t="shared" si="95"/>
        <v/>
      </c>
      <c r="N636" s="210">
        <v>19</v>
      </c>
      <c r="O636" s="242">
        <v>0</v>
      </c>
      <c r="P636" s="243">
        <f t="shared" si="96"/>
        <v>0</v>
      </c>
      <c r="Q636" s="243">
        <f t="shared" si="97"/>
        <v>-1</v>
      </c>
      <c r="R636" s="243" t="str">
        <f t="shared" si="98"/>
        <v/>
      </c>
      <c r="S636" s="244" t="str">
        <f t="shared" si="99"/>
        <v/>
      </c>
    </row>
    <row r="637" spans="1:19" ht="15.75" thickTop="1" x14ac:dyDescent="0.25">
      <c r="A637" s="233" t="s">
        <v>469</v>
      </c>
      <c r="B637" s="234">
        <v>0</v>
      </c>
      <c r="C637" s="235">
        <v>0</v>
      </c>
      <c r="D637" s="236" t="str">
        <f t="shared" si="90"/>
        <v/>
      </c>
      <c r="E637" s="237">
        <v>0</v>
      </c>
      <c r="F637" s="235">
        <v>0</v>
      </c>
      <c r="G637" s="236" t="str">
        <f t="shared" si="91"/>
        <v/>
      </c>
      <c r="H637" s="236" t="str">
        <f t="shared" si="92"/>
        <v/>
      </c>
      <c r="I637" s="236" t="str">
        <f t="shared" si="93"/>
        <v/>
      </c>
      <c r="J637" s="238" t="str">
        <f t="shared" si="94"/>
        <v/>
      </c>
      <c r="K637" s="239">
        <v>19</v>
      </c>
      <c r="L637" s="235">
        <v>1</v>
      </c>
      <c r="M637" s="236">
        <f t="shared" si="95"/>
        <v>5.2631578947368418E-2</v>
      </c>
      <c r="N637" s="237">
        <v>0</v>
      </c>
      <c r="O637" s="235">
        <v>0</v>
      </c>
      <c r="P637" s="236" t="str">
        <f t="shared" si="96"/>
        <v/>
      </c>
      <c r="Q637" s="236" t="str">
        <f t="shared" si="97"/>
        <v/>
      </c>
      <c r="R637" s="236" t="str">
        <f t="shared" si="98"/>
        <v/>
      </c>
      <c r="S637" s="238" t="str">
        <f t="shared" si="99"/>
        <v/>
      </c>
    </row>
    <row r="638" spans="1:19" ht="14.25" thickBot="1" x14ac:dyDescent="0.3">
      <c r="A638" s="206" t="s">
        <v>280</v>
      </c>
      <c r="B638" s="241">
        <v>0</v>
      </c>
      <c r="C638" s="242">
        <v>0</v>
      </c>
      <c r="D638" s="243" t="str">
        <f t="shared" si="90"/>
        <v/>
      </c>
      <c r="E638" s="210">
        <v>0</v>
      </c>
      <c r="F638" s="242">
        <v>0</v>
      </c>
      <c r="G638" s="243" t="str">
        <f t="shared" si="91"/>
        <v/>
      </c>
      <c r="H638" s="243" t="str">
        <f t="shared" si="92"/>
        <v/>
      </c>
      <c r="I638" s="243" t="str">
        <f t="shared" si="93"/>
        <v/>
      </c>
      <c r="J638" s="244" t="str">
        <f t="shared" si="94"/>
        <v/>
      </c>
      <c r="K638" s="245">
        <v>19</v>
      </c>
      <c r="L638" s="242">
        <v>1</v>
      </c>
      <c r="M638" s="243">
        <f t="shared" si="95"/>
        <v>5.2631578947368418E-2</v>
      </c>
      <c r="N638" s="210">
        <v>0</v>
      </c>
      <c r="O638" s="242">
        <v>0</v>
      </c>
      <c r="P638" s="243" t="str">
        <f t="shared" si="96"/>
        <v/>
      </c>
      <c r="Q638" s="243" t="str">
        <f t="shared" si="97"/>
        <v/>
      </c>
      <c r="R638" s="243" t="str">
        <f t="shared" si="98"/>
        <v/>
      </c>
      <c r="S638" s="244" t="str">
        <f t="shared" si="99"/>
        <v/>
      </c>
    </row>
    <row r="639" spans="1:19" ht="15.75" thickTop="1" x14ac:dyDescent="0.25">
      <c r="A639" s="233" t="s">
        <v>499</v>
      </c>
      <c r="B639" s="234">
        <v>0</v>
      </c>
      <c r="C639" s="235">
        <v>0</v>
      </c>
      <c r="D639" s="236" t="str">
        <f t="shared" si="90"/>
        <v/>
      </c>
      <c r="E639" s="237">
        <v>0</v>
      </c>
      <c r="F639" s="235">
        <v>0</v>
      </c>
      <c r="G639" s="236" t="str">
        <f t="shared" si="91"/>
        <v/>
      </c>
      <c r="H639" s="236" t="str">
        <f t="shared" si="92"/>
        <v/>
      </c>
      <c r="I639" s="236" t="str">
        <f t="shared" si="93"/>
        <v/>
      </c>
      <c r="J639" s="238" t="str">
        <f t="shared" si="94"/>
        <v/>
      </c>
      <c r="K639" s="239">
        <v>0</v>
      </c>
      <c r="L639" s="235">
        <v>0</v>
      </c>
      <c r="M639" s="236" t="str">
        <f t="shared" si="95"/>
        <v/>
      </c>
      <c r="N639" s="237">
        <v>57</v>
      </c>
      <c r="O639" s="235">
        <v>37</v>
      </c>
      <c r="P639" s="236">
        <f t="shared" si="96"/>
        <v>0.64912280701754388</v>
      </c>
      <c r="Q639" s="236">
        <f t="shared" si="97"/>
        <v>-1</v>
      </c>
      <c r="R639" s="236">
        <f t="shared" si="98"/>
        <v>-1</v>
      </c>
      <c r="S639" s="238" t="str">
        <f t="shared" si="99"/>
        <v/>
      </c>
    </row>
    <row r="640" spans="1:19" x14ac:dyDescent="0.25">
      <c r="A640" s="206" t="s">
        <v>280</v>
      </c>
      <c r="B640" s="241">
        <v>0</v>
      </c>
      <c r="C640" s="242">
        <v>0</v>
      </c>
      <c r="D640" s="243" t="str">
        <f t="shared" si="90"/>
        <v/>
      </c>
      <c r="E640" s="210">
        <v>0</v>
      </c>
      <c r="F640" s="242">
        <v>0</v>
      </c>
      <c r="G640" s="243" t="str">
        <f t="shared" si="91"/>
        <v/>
      </c>
      <c r="H640" s="243" t="str">
        <f t="shared" si="92"/>
        <v/>
      </c>
      <c r="I640" s="243" t="str">
        <f t="shared" si="93"/>
        <v/>
      </c>
      <c r="J640" s="244" t="str">
        <f t="shared" si="94"/>
        <v/>
      </c>
      <c r="K640" s="245">
        <v>0</v>
      </c>
      <c r="L640" s="242">
        <v>0</v>
      </c>
      <c r="M640" s="243" t="str">
        <f t="shared" si="95"/>
        <v/>
      </c>
      <c r="N640" s="210">
        <v>19</v>
      </c>
      <c r="O640" s="242">
        <v>0</v>
      </c>
      <c r="P640" s="243">
        <f t="shared" si="96"/>
        <v>0</v>
      </c>
      <c r="Q640" s="243">
        <f t="shared" si="97"/>
        <v>-1</v>
      </c>
      <c r="R640" s="243" t="str">
        <f t="shared" si="98"/>
        <v/>
      </c>
      <c r="S640" s="244" t="str">
        <f t="shared" si="99"/>
        <v/>
      </c>
    </row>
    <row r="641" spans="1:19" ht="14.25" thickBot="1" x14ac:dyDescent="0.3">
      <c r="A641" s="206" t="s">
        <v>281</v>
      </c>
      <c r="B641" s="241">
        <v>0</v>
      </c>
      <c r="C641" s="242">
        <v>0</v>
      </c>
      <c r="D641" s="243" t="str">
        <f t="shared" si="90"/>
        <v/>
      </c>
      <c r="E641" s="210">
        <v>0</v>
      </c>
      <c r="F641" s="242">
        <v>0</v>
      </c>
      <c r="G641" s="243" t="str">
        <f t="shared" si="91"/>
        <v/>
      </c>
      <c r="H641" s="243" t="str">
        <f t="shared" si="92"/>
        <v/>
      </c>
      <c r="I641" s="243" t="str">
        <f t="shared" si="93"/>
        <v/>
      </c>
      <c r="J641" s="244" t="str">
        <f t="shared" si="94"/>
        <v/>
      </c>
      <c r="K641" s="245">
        <v>0</v>
      </c>
      <c r="L641" s="242">
        <v>0</v>
      </c>
      <c r="M641" s="243" t="str">
        <f t="shared" si="95"/>
        <v/>
      </c>
      <c r="N641" s="210">
        <v>38</v>
      </c>
      <c r="O641" s="242">
        <v>37</v>
      </c>
      <c r="P641" s="243">
        <f t="shared" si="96"/>
        <v>0.97368421052631582</v>
      </c>
      <c r="Q641" s="243">
        <f t="shared" si="97"/>
        <v>-1</v>
      </c>
      <c r="R641" s="243">
        <f t="shared" si="98"/>
        <v>-1</v>
      </c>
      <c r="S641" s="244" t="str">
        <f t="shared" si="99"/>
        <v/>
      </c>
    </row>
    <row r="642" spans="1:19" ht="15.75" thickTop="1" x14ac:dyDescent="0.25">
      <c r="A642" s="233" t="s">
        <v>470</v>
      </c>
      <c r="B642" s="234">
        <v>0</v>
      </c>
      <c r="C642" s="235">
        <v>0</v>
      </c>
      <c r="D642" s="236" t="str">
        <f t="shared" si="90"/>
        <v/>
      </c>
      <c r="E642" s="237">
        <v>0</v>
      </c>
      <c r="F642" s="235">
        <v>0</v>
      </c>
      <c r="G642" s="236" t="str">
        <f t="shared" si="91"/>
        <v/>
      </c>
      <c r="H642" s="236" t="str">
        <f t="shared" si="92"/>
        <v/>
      </c>
      <c r="I642" s="236" t="str">
        <f t="shared" si="93"/>
        <v/>
      </c>
      <c r="J642" s="238" t="str">
        <f t="shared" si="94"/>
        <v/>
      </c>
      <c r="K642" s="239">
        <v>0</v>
      </c>
      <c r="L642" s="235">
        <v>0</v>
      </c>
      <c r="M642" s="236" t="str">
        <f t="shared" si="95"/>
        <v/>
      </c>
      <c r="N642" s="237">
        <v>19</v>
      </c>
      <c r="O642" s="235">
        <v>3</v>
      </c>
      <c r="P642" s="236">
        <f t="shared" si="96"/>
        <v>0.15789473684210525</v>
      </c>
      <c r="Q642" s="236">
        <f t="shared" si="97"/>
        <v>-1</v>
      </c>
      <c r="R642" s="236">
        <f t="shared" si="98"/>
        <v>-1</v>
      </c>
      <c r="S642" s="238" t="str">
        <f t="shared" si="99"/>
        <v/>
      </c>
    </row>
    <row r="643" spans="1:19" ht="14.25" thickBot="1" x14ac:dyDescent="0.3">
      <c r="A643" s="206" t="s">
        <v>280</v>
      </c>
      <c r="B643" s="241">
        <v>0</v>
      </c>
      <c r="C643" s="242">
        <v>0</v>
      </c>
      <c r="D643" s="243" t="str">
        <f t="shared" si="90"/>
        <v/>
      </c>
      <c r="E643" s="210">
        <v>0</v>
      </c>
      <c r="F643" s="242">
        <v>0</v>
      </c>
      <c r="G643" s="243" t="str">
        <f t="shared" si="91"/>
        <v/>
      </c>
      <c r="H643" s="243" t="str">
        <f t="shared" si="92"/>
        <v/>
      </c>
      <c r="I643" s="243" t="str">
        <f t="shared" si="93"/>
        <v/>
      </c>
      <c r="J643" s="244" t="str">
        <f t="shared" si="94"/>
        <v/>
      </c>
      <c r="K643" s="245">
        <v>0</v>
      </c>
      <c r="L643" s="242">
        <v>0</v>
      </c>
      <c r="M643" s="243" t="str">
        <f t="shared" si="95"/>
        <v/>
      </c>
      <c r="N643" s="210">
        <v>19</v>
      </c>
      <c r="O643" s="242">
        <v>3</v>
      </c>
      <c r="P643" s="243">
        <f t="shared" si="96"/>
        <v>0.15789473684210525</v>
      </c>
      <c r="Q643" s="243">
        <f t="shared" si="97"/>
        <v>-1</v>
      </c>
      <c r="R643" s="243">
        <f t="shared" si="98"/>
        <v>-1</v>
      </c>
      <c r="S643" s="244" t="str">
        <f t="shared" si="99"/>
        <v/>
      </c>
    </row>
    <row r="644" spans="1:19" ht="15.75" thickTop="1" x14ac:dyDescent="0.25">
      <c r="A644" s="233" t="s">
        <v>501</v>
      </c>
      <c r="B644" s="234">
        <v>0</v>
      </c>
      <c r="C644" s="235">
        <v>0</v>
      </c>
      <c r="D644" s="236" t="str">
        <f t="shared" si="90"/>
        <v/>
      </c>
      <c r="E644" s="237">
        <v>98</v>
      </c>
      <c r="F644" s="235">
        <v>81</v>
      </c>
      <c r="G644" s="236">
        <f t="shared" si="91"/>
        <v>0.82653061224489799</v>
      </c>
      <c r="H644" s="236">
        <f t="shared" si="92"/>
        <v>-1</v>
      </c>
      <c r="I644" s="236">
        <f t="shared" si="93"/>
        <v>-1</v>
      </c>
      <c r="J644" s="238" t="str">
        <f t="shared" si="94"/>
        <v/>
      </c>
      <c r="K644" s="239">
        <v>0</v>
      </c>
      <c r="L644" s="235">
        <v>0</v>
      </c>
      <c r="M644" s="236" t="str">
        <f t="shared" si="95"/>
        <v/>
      </c>
      <c r="N644" s="237">
        <v>1302</v>
      </c>
      <c r="O644" s="235">
        <v>772</v>
      </c>
      <c r="P644" s="236">
        <f t="shared" si="96"/>
        <v>0.5929339477726574</v>
      </c>
      <c r="Q644" s="236">
        <f t="shared" si="97"/>
        <v>-1</v>
      </c>
      <c r="R644" s="236">
        <f t="shared" si="98"/>
        <v>-1</v>
      </c>
      <c r="S644" s="238" t="str">
        <f t="shared" si="99"/>
        <v/>
      </c>
    </row>
    <row r="645" spans="1:19" ht="14.25" thickBot="1" x14ac:dyDescent="0.3">
      <c r="A645" s="206" t="s">
        <v>278</v>
      </c>
      <c r="B645" s="241">
        <v>0</v>
      </c>
      <c r="C645" s="242">
        <v>0</v>
      </c>
      <c r="D645" s="243" t="str">
        <f t="shared" si="90"/>
        <v/>
      </c>
      <c r="E645" s="210">
        <v>98</v>
      </c>
      <c r="F645" s="242">
        <v>81</v>
      </c>
      <c r="G645" s="243">
        <f t="shared" si="91"/>
        <v>0.82653061224489799</v>
      </c>
      <c r="H645" s="243">
        <f t="shared" si="92"/>
        <v>-1</v>
      </c>
      <c r="I645" s="243">
        <f t="shared" si="93"/>
        <v>-1</v>
      </c>
      <c r="J645" s="244" t="str">
        <f t="shared" si="94"/>
        <v/>
      </c>
      <c r="K645" s="245">
        <v>0</v>
      </c>
      <c r="L645" s="242">
        <v>0</v>
      </c>
      <c r="M645" s="243" t="str">
        <f t="shared" si="95"/>
        <v/>
      </c>
      <c r="N645" s="210">
        <v>1302</v>
      </c>
      <c r="O645" s="242">
        <v>772</v>
      </c>
      <c r="P645" s="243">
        <f t="shared" si="96"/>
        <v>0.5929339477726574</v>
      </c>
      <c r="Q645" s="243">
        <f t="shared" si="97"/>
        <v>-1</v>
      </c>
      <c r="R645" s="243">
        <f t="shared" si="98"/>
        <v>-1</v>
      </c>
      <c r="S645" s="244" t="str">
        <f t="shared" si="99"/>
        <v/>
      </c>
    </row>
    <row r="646" spans="1:19" ht="15.75" thickTop="1" x14ac:dyDescent="0.25">
      <c r="A646" s="233" t="s">
        <v>471</v>
      </c>
      <c r="B646" s="234">
        <v>0</v>
      </c>
      <c r="C646" s="235">
        <v>0</v>
      </c>
      <c r="D646" s="236" t="str">
        <f t="shared" si="90"/>
        <v/>
      </c>
      <c r="E646" s="237">
        <v>0</v>
      </c>
      <c r="F646" s="235">
        <v>0</v>
      </c>
      <c r="G646" s="236" t="str">
        <f t="shared" si="91"/>
        <v/>
      </c>
      <c r="H646" s="236" t="str">
        <f t="shared" si="92"/>
        <v/>
      </c>
      <c r="I646" s="236" t="str">
        <f t="shared" si="93"/>
        <v/>
      </c>
      <c r="J646" s="238" t="str">
        <f t="shared" si="94"/>
        <v/>
      </c>
      <c r="K646" s="239">
        <v>19</v>
      </c>
      <c r="L646" s="235">
        <v>1</v>
      </c>
      <c r="M646" s="236">
        <f t="shared" si="95"/>
        <v>5.2631578947368418E-2</v>
      </c>
      <c r="N646" s="237">
        <v>19</v>
      </c>
      <c r="O646" s="235">
        <v>4</v>
      </c>
      <c r="P646" s="236">
        <f t="shared" si="96"/>
        <v>0.21052631578947367</v>
      </c>
      <c r="Q646" s="236">
        <f t="shared" si="97"/>
        <v>0</v>
      </c>
      <c r="R646" s="236">
        <f t="shared" si="98"/>
        <v>-0.75</v>
      </c>
      <c r="S646" s="238">
        <f t="shared" si="99"/>
        <v>-0.15789473684210525</v>
      </c>
    </row>
    <row r="647" spans="1:19" x14ac:dyDescent="0.25">
      <c r="A647" s="206" t="s">
        <v>280</v>
      </c>
      <c r="B647" s="241">
        <v>0</v>
      </c>
      <c r="C647" s="242">
        <v>0</v>
      </c>
      <c r="D647" s="243" t="str">
        <f t="shared" si="90"/>
        <v/>
      </c>
      <c r="E647" s="210">
        <v>0</v>
      </c>
      <c r="F647" s="242">
        <v>0</v>
      </c>
      <c r="G647" s="243" t="str">
        <f t="shared" si="91"/>
        <v/>
      </c>
      <c r="H647" s="243" t="str">
        <f t="shared" si="92"/>
        <v/>
      </c>
      <c r="I647" s="243" t="str">
        <f t="shared" si="93"/>
        <v/>
      </c>
      <c r="J647" s="244" t="str">
        <f t="shared" si="94"/>
        <v/>
      </c>
      <c r="K647" s="245">
        <v>19</v>
      </c>
      <c r="L647" s="242">
        <v>1</v>
      </c>
      <c r="M647" s="243">
        <f t="shared" si="95"/>
        <v>5.2631578947368418E-2</v>
      </c>
      <c r="N647" s="210">
        <v>0</v>
      </c>
      <c r="O647" s="242">
        <v>0</v>
      </c>
      <c r="P647" s="243" t="str">
        <f t="shared" si="96"/>
        <v/>
      </c>
      <c r="Q647" s="243" t="str">
        <f t="shared" si="97"/>
        <v/>
      </c>
      <c r="R647" s="243" t="str">
        <f t="shared" si="98"/>
        <v/>
      </c>
      <c r="S647" s="244" t="str">
        <f t="shared" si="99"/>
        <v/>
      </c>
    </row>
    <row r="648" spans="1:19" ht="14.25" thickBot="1" x14ac:dyDescent="0.3">
      <c r="A648" s="206" t="s">
        <v>281</v>
      </c>
      <c r="B648" s="241">
        <v>0</v>
      </c>
      <c r="C648" s="242">
        <v>0</v>
      </c>
      <c r="D648" s="243" t="str">
        <f t="shared" si="90"/>
        <v/>
      </c>
      <c r="E648" s="210">
        <v>0</v>
      </c>
      <c r="F648" s="242">
        <v>0</v>
      </c>
      <c r="G648" s="243" t="str">
        <f t="shared" si="91"/>
        <v/>
      </c>
      <c r="H648" s="243" t="str">
        <f t="shared" si="92"/>
        <v/>
      </c>
      <c r="I648" s="243" t="str">
        <f t="shared" si="93"/>
        <v/>
      </c>
      <c r="J648" s="244" t="str">
        <f t="shared" si="94"/>
        <v/>
      </c>
      <c r="K648" s="245">
        <v>0</v>
      </c>
      <c r="L648" s="242">
        <v>0</v>
      </c>
      <c r="M648" s="243" t="str">
        <f t="shared" si="95"/>
        <v/>
      </c>
      <c r="N648" s="210">
        <v>19</v>
      </c>
      <c r="O648" s="242">
        <v>4</v>
      </c>
      <c r="P648" s="243">
        <f t="shared" si="96"/>
        <v>0.21052631578947367</v>
      </c>
      <c r="Q648" s="243">
        <f t="shared" si="97"/>
        <v>-1</v>
      </c>
      <c r="R648" s="243">
        <f t="shared" si="98"/>
        <v>-1</v>
      </c>
      <c r="S648" s="244" t="str">
        <f t="shared" si="99"/>
        <v/>
      </c>
    </row>
    <row r="649" spans="1:19" ht="15.75" thickTop="1" x14ac:dyDescent="0.25">
      <c r="A649" s="233" t="s">
        <v>451</v>
      </c>
      <c r="B649" s="234">
        <v>0</v>
      </c>
      <c r="C649" s="235">
        <v>0</v>
      </c>
      <c r="D649" s="236" t="str">
        <f t="shared" ref="D649:D668" si="100">IFERROR(C649/B649,"")</f>
        <v/>
      </c>
      <c r="E649" s="237">
        <v>0</v>
      </c>
      <c r="F649" s="235">
        <v>0</v>
      </c>
      <c r="G649" s="236" t="str">
        <f t="shared" ref="G649:G668" si="101">IFERROR(F649/E649,"")</f>
        <v/>
      </c>
      <c r="H649" s="236" t="str">
        <f t="shared" ref="H649:H668" si="102">IFERROR(B649/E649-1,"")</f>
        <v/>
      </c>
      <c r="I649" s="236" t="str">
        <f t="shared" ref="I649:I668" si="103">IFERROR(C649/F649-1,"")</f>
        <v/>
      </c>
      <c r="J649" s="238" t="str">
        <f t="shared" ref="J649:J668" si="104">IFERROR(D649-G649,"")</f>
        <v/>
      </c>
      <c r="K649" s="239">
        <v>0</v>
      </c>
      <c r="L649" s="235">
        <v>0</v>
      </c>
      <c r="M649" s="236" t="str">
        <f t="shared" ref="M649:M668" si="105">IFERROR(L649/K649,"")</f>
        <v/>
      </c>
      <c r="N649" s="237">
        <v>162</v>
      </c>
      <c r="O649" s="235">
        <v>30</v>
      </c>
      <c r="P649" s="236">
        <f t="shared" ref="P649:P668" si="106">IFERROR(O649/N649,"")</f>
        <v>0.18518518518518517</v>
      </c>
      <c r="Q649" s="236">
        <f t="shared" ref="Q649:Q668" si="107">IFERROR(K649/N649-1,"")</f>
        <v>-1</v>
      </c>
      <c r="R649" s="236">
        <f t="shared" ref="R649:R668" si="108">IFERROR(L649/O649-1,"")</f>
        <v>-1</v>
      </c>
      <c r="S649" s="238" t="str">
        <f t="shared" ref="S649:S668" si="109">IFERROR(M649-P649,"")</f>
        <v/>
      </c>
    </row>
    <row r="650" spans="1:19" x14ac:dyDescent="0.25">
      <c r="A650" s="206" t="s">
        <v>277</v>
      </c>
      <c r="B650" s="241">
        <v>0</v>
      </c>
      <c r="C650" s="242">
        <v>0</v>
      </c>
      <c r="D650" s="243" t="str">
        <f t="shared" si="100"/>
        <v/>
      </c>
      <c r="E650" s="210">
        <v>0</v>
      </c>
      <c r="F650" s="242">
        <v>0</v>
      </c>
      <c r="G650" s="243" t="str">
        <f t="shared" si="101"/>
        <v/>
      </c>
      <c r="H650" s="243" t="str">
        <f t="shared" si="102"/>
        <v/>
      </c>
      <c r="I650" s="243" t="str">
        <f t="shared" si="103"/>
        <v/>
      </c>
      <c r="J650" s="244" t="str">
        <f t="shared" si="104"/>
        <v/>
      </c>
      <c r="K650" s="245">
        <v>0</v>
      </c>
      <c r="L650" s="242">
        <v>0</v>
      </c>
      <c r="M650" s="243" t="str">
        <f t="shared" si="105"/>
        <v/>
      </c>
      <c r="N650" s="210">
        <v>98</v>
      </c>
      <c r="O650" s="242">
        <v>0</v>
      </c>
      <c r="P650" s="243">
        <f t="shared" si="106"/>
        <v>0</v>
      </c>
      <c r="Q650" s="243">
        <f t="shared" si="107"/>
        <v>-1</v>
      </c>
      <c r="R650" s="243" t="str">
        <f t="shared" si="108"/>
        <v/>
      </c>
      <c r="S650" s="244" t="str">
        <f t="shared" si="109"/>
        <v/>
      </c>
    </row>
    <row r="651" spans="1:19" ht="14.25" thickBot="1" x14ac:dyDescent="0.3">
      <c r="A651" s="206" t="s">
        <v>282</v>
      </c>
      <c r="B651" s="241">
        <v>0</v>
      </c>
      <c r="C651" s="242">
        <v>0</v>
      </c>
      <c r="D651" s="243" t="str">
        <f t="shared" si="100"/>
        <v/>
      </c>
      <c r="E651" s="210">
        <v>0</v>
      </c>
      <c r="F651" s="242">
        <v>0</v>
      </c>
      <c r="G651" s="243" t="str">
        <f t="shared" si="101"/>
        <v/>
      </c>
      <c r="H651" s="243" t="str">
        <f t="shared" si="102"/>
        <v/>
      </c>
      <c r="I651" s="243" t="str">
        <f t="shared" si="103"/>
        <v/>
      </c>
      <c r="J651" s="244" t="str">
        <f t="shared" si="104"/>
        <v/>
      </c>
      <c r="K651" s="245">
        <v>0</v>
      </c>
      <c r="L651" s="242">
        <v>0</v>
      </c>
      <c r="M651" s="243" t="str">
        <f t="shared" si="105"/>
        <v/>
      </c>
      <c r="N651" s="210">
        <v>64</v>
      </c>
      <c r="O651" s="242">
        <v>30</v>
      </c>
      <c r="P651" s="243">
        <f t="shared" si="106"/>
        <v>0.46875</v>
      </c>
      <c r="Q651" s="243">
        <f t="shared" si="107"/>
        <v>-1</v>
      </c>
      <c r="R651" s="243">
        <f t="shared" si="108"/>
        <v>-1</v>
      </c>
      <c r="S651" s="244" t="str">
        <f t="shared" si="109"/>
        <v/>
      </c>
    </row>
    <row r="652" spans="1:19" ht="15.75" thickTop="1" x14ac:dyDescent="0.25">
      <c r="A652" s="233" t="s">
        <v>472</v>
      </c>
      <c r="B652" s="234">
        <v>0</v>
      </c>
      <c r="C652" s="235">
        <v>0</v>
      </c>
      <c r="D652" s="236" t="str">
        <f t="shared" si="100"/>
        <v/>
      </c>
      <c r="E652" s="237">
        <v>0</v>
      </c>
      <c r="F652" s="235">
        <v>0</v>
      </c>
      <c r="G652" s="236" t="str">
        <f t="shared" si="101"/>
        <v/>
      </c>
      <c r="H652" s="236" t="str">
        <f t="shared" si="102"/>
        <v/>
      </c>
      <c r="I652" s="236" t="str">
        <f t="shared" si="103"/>
        <v/>
      </c>
      <c r="J652" s="238" t="str">
        <f t="shared" si="104"/>
        <v/>
      </c>
      <c r="K652" s="239">
        <v>0</v>
      </c>
      <c r="L652" s="235">
        <v>0</v>
      </c>
      <c r="M652" s="236" t="str">
        <f t="shared" si="105"/>
        <v/>
      </c>
      <c r="N652" s="237">
        <v>76</v>
      </c>
      <c r="O652" s="235">
        <v>47</v>
      </c>
      <c r="P652" s="236">
        <f t="shared" si="106"/>
        <v>0.61842105263157898</v>
      </c>
      <c r="Q652" s="236">
        <f t="shared" si="107"/>
        <v>-1</v>
      </c>
      <c r="R652" s="236">
        <f t="shared" si="108"/>
        <v>-1</v>
      </c>
      <c r="S652" s="238" t="str">
        <f t="shared" si="109"/>
        <v/>
      </c>
    </row>
    <row r="653" spans="1:19" x14ac:dyDescent="0.25">
      <c r="A653" s="206" t="s">
        <v>280</v>
      </c>
      <c r="B653" s="241">
        <v>0</v>
      </c>
      <c r="C653" s="242">
        <v>0</v>
      </c>
      <c r="D653" s="243" t="str">
        <f t="shared" si="100"/>
        <v/>
      </c>
      <c r="E653" s="210">
        <v>0</v>
      </c>
      <c r="F653" s="242">
        <v>0</v>
      </c>
      <c r="G653" s="243" t="str">
        <f t="shared" si="101"/>
        <v/>
      </c>
      <c r="H653" s="243" t="str">
        <f t="shared" si="102"/>
        <v/>
      </c>
      <c r="I653" s="243" t="str">
        <f t="shared" si="103"/>
        <v/>
      </c>
      <c r="J653" s="244" t="str">
        <f t="shared" si="104"/>
        <v/>
      </c>
      <c r="K653" s="245">
        <v>0</v>
      </c>
      <c r="L653" s="242">
        <v>0</v>
      </c>
      <c r="M653" s="243" t="str">
        <f t="shared" si="105"/>
        <v/>
      </c>
      <c r="N653" s="210">
        <v>19</v>
      </c>
      <c r="O653" s="242">
        <v>3</v>
      </c>
      <c r="P653" s="243">
        <f t="shared" si="106"/>
        <v>0.15789473684210525</v>
      </c>
      <c r="Q653" s="243">
        <f t="shared" si="107"/>
        <v>-1</v>
      </c>
      <c r="R653" s="243">
        <f t="shared" si="108"/>
        <v>-1</v>
      </c>
      <c r="S653" s="244" t="str">
        <f t="shared" si="109"/>
        <v/>
      </c>
    </row>
    <row r="654" spans="1:19" ht="14.25" thickBot="1" x14ac:dyDescent="0.3">
      <c r="A654" s="206" t="s">
        <v>281</v>
      </c>
      <c r="B654" s="241">
        <v>0</v>
      </c>
      <c r="C654" s="242">
        <v>0</v>
      </c>
      <c r="D654" s="243" t="str">
        <f t="shared" si="100"/>
        <v/>
      </c>
      <c r="E654" s="210">
        <v>0</v>
      </c>
      <c r="F654" s="242">
        <v>0</v>
      </c>
      <c r="G654" s="243" t="str">
        <f t="shared" si="101"/>
        <v/>
      </c>
      <c r="H654" s="243" t="str">
        <f t="shared" si="102"/>
        <v/>
      </c>
      <c r="I654" s="243" t="str">
        <f t="shared" si="103"/>
        <v/>
      </c>
      <c r="J654" s="244" t="str">
        <f t="shared" si="104"/>
        <v/>
      </c>
      <c r="K654" s="245">
        <v>0</v>
      </c>
      <c r="L654" s="242">
        <v>0</v>
      </c>
      <c r="M654" s="243" t="str">
        <f t="shared" si="105"/>
        <v/>
      </c>
      <c r="N654" s="210">
        <v>57</v>
      </c>
      <c r="O654" s="242">
        <v>44</v>
      </c>
      <c r="P654" s="243">
        <f t="shared" si="106"/>
        <v>0.77192982456140347</v>
      </c>
      <c r="Q654" s="243">
        <f t="shared" si="107"/>
        <v>-1</v>
      </c>
      <c r="R654" s="243">
        <f t="shared" si="108"/>
        <v>-1</v>
      </c>
      <c r="S654" s="244" t="str">
        <f t="shared" si="109"/>
        <v/>
      </c>
    </row>
    <row r="655" spans="1:19" ht="15.75" thickTop="1" x14ac:dyDescent="0.25">
      <c r="A655" s="233" t="s">
        <v>423</v>
      </c>
      <c r="B655" s="234">
        <v>0</v>
      </c>
      <c r="C655" s="235">
        <v>0</v>
      </c>
      <c r="D655" s="236" t="str">
        <f t="shared" si="100"/>
        <v/>
      </c>
      <c r="E655" s="237">
        <v>0</v>
      </c>
      <c r="F655" s="235">
        <v>0</v>
      </c>
      <c r="G655" s="236" t="str">
        <f t="shared" si="101"/>
        <v/>
      </c>
      <c r="H655" s="236" t="str">
        <f t="shared" si="102"/>
        <v/>
      </c>
      <c r="I655" s="236" t="str">
        <f t="shared" si="103"/>
        <v/>
      </c>
      <c r="J655" s="238" t="str">
        <f t="shared" si="104"/>
        <v/>
      </c>
      <c r="K655" s="239">
        <v>6528</v>
      </c>
      <c r="L655" s="235">
        <v>4613</v>
      </c>
      <c r="M655" s="236">
        <f t="shared" si="105"/>
        <v>0.70664828431372551</v>
      </c>
      <c r="N655" s="237">
        <v>0</v>
      </c>
      <c r="O655" s="235">
        <v>0</v>
      </c>
      <c r="P655" s="236" t="str">
        <f t="shared" si="106"/>
        <v/>
      </c>
      <c r="Q655" s="236" t="str">
        <f t="shared" si="107"/>
        <v/>
      </c>
      <c r="R655" s="236" t="str">
        <f t="shared" si="108"/>
        <v/>
      </c>
      <c r="S655" s="238" t="str">
        <f t="shared" si="109"/>
        <v/>
      </c>
    </row>
    <row r="656" spans="1:19" ht="14.25" thickBot="1" x14ac:dyDescent="0.3">
      <c r="A656" s="206" t="s">
        <v>121</v>
      </c>
      <c r="B656" s="241">
        <v>0</v>
      </c>
      <c r="C656" s="242">
        <v>0</v>
      </c>
      <c r="D656" s="243" t="str">
        <f t="shared" si="100"/>
        <v/>
      </c>
      <c r="E656" s="210">
        <v>0</v>
      </c>
      <c r="F656" s="242">
        <v>0</v>
      </c>
      <c r="G656" s="243" t="str">
        <f t="shared" si="101"/>
        <v/>
      </c>
      <c r="H656" s="243" t="str">
        <f t="shared" si="102"/>
        <v/>
      </c>
      <c r="I656" s="243" t="str">
        <f t="shared" si="103"/>
        <v/>
      </c>
      <c r="J656" s="244" t="str">
        <f t="shared" si="104"/>
        <v/>
      </c>
      <c r="K656" s="245">
        <v>6528</v>
      </c>
      <c r="L656" s="242">
        <v>4613</v>
      </c>
      <c r="M656" s="243">
        <f t="shared" si="105"/>
        <v>0.70664828431372551</v>
      </c>
      <c r="N656" s="210">
        <v>0</v>
      </c>
      <c r="O656" s="242">
        <v>0</v>
      </c>
      <c r="P656" s="243" t="str">
        <f t="shared" si="106"/>
        <v/>
      </c>
      <c r="Q656" s="243" t="str">
        <f t="shared" si="107"/>
        <v/>
      </c>
      <c r="R656" s="243" t="str">
        <f t="shared" si="108"/>
        <v/>
      </c>
      <c r="S656" s="244" t="str">
        <f t="shared" si="109"/>
        <v/>
      </c>
    </row>
    <row r="657" spans="1:19" ht="15.75" thickTop="1" x14ac:dyDescent="0.25">
      <c r="A657" s="233" t="s">
        <v>504</v>
      </c>
      <c r="B657" s="234">
        <v>0</v>
      </c>
      <c r="C657" s="235">
        <v>0</v>
      </c>
      <c r="D657" s="236" t="str">
        <f t="shared" si="100"/>
        <v/>
      </c>
      <c r="E657" s="237">
        <v>0</v>
      </c>
      <c r="F657" s="235">
        <v>0</v>
      </c>
      <c r="G657" s="236" t="str">
        <f t="shared" si="101"/>
        <v/>
      </c>
      <c r="H657" s="236" t="str">
        <f t="shared" si="102"/>
        <v/>
      </c>
      <c r="I657" s="236" t="str">
        <f t="shared" si="103"/>
        <v/>
      </c>
      <c r="J657" s="238" t="str">
        <f t="shared" si="104"/>
        <v/>
      </c>
      <c r="K657" s="239">
        <v>19</v>
      </c>
      <c r="L657" s="235">
        <v>1</v>
      </c>
      <c r="M657" s="236">
        <f t="shared" si="105"/>
        <v>5.2631578947368418E-2</v>
      </c>
      <c r="N657" s="237">
        <v>0</v>
      </c>
      <c r="O657" s="235">
        <v>0</v>
      </c>
      <c r="P657" s="236" t="str">
        <f t="shared" si="106"/>
        <v/>
      </c>
      <c r="Q657" s="236" t="str">
        <f t="shared" si="107"/>
        <v/>
      </c>
      <c r="R657" s="236" t="str">
        <f t="shared" si="108"/>
        <v/>
      </c>
      <c r="S657" s="238" t="str">
        <f t="shared" si="109"/>
        <v/>
      </c>
    </row>
    <row r="658" spans="1:19" ht="14.25" thickBot="1" x14ac:dyDescent="0.3">
      <c r="A658" s="206" t="s">
        <v>280</v>
      </c>
      <c r="B658" s="241">
        <v>0</v>
      </c>
      <c r="C658" s="242">
        <v>0</v>
      </c>
      <c r="D658" s="243" t="str">
        <f t="shared" si="100"/>
        <v/>
      </c>
      <c r="E658" s="210">
        <v>0</v>
      </c>
      <c r="F658" s="242">
        <v>0</v>
      </c>
      <c r="G658" s="243" t="str">
        <f t="shared" si="101"/>
        <v/>
      </c>
      <c r="H658" s="243" t="str">
        <f t="shared" si="102"/>
        <v/>
      </c>
      <c r="I658" s="243" t="str">
        <f t="shared" si="103"/>
        <v/>
      </c>
      <c r="J658" s="244" t="str">
        <f t="shared" si="104"/>
        <v/>
      </c>
      <c r="K658" s="245">
        <v>19</v>
      </c>
      <c r="L658" s="242">
        <v>1</v>
      </c>
      <c r="M658" s="243">
        <f t="shared" si="105"/>
        <v>5.2631578947368418E-2</v>
      </c>
      <c r="N658" s="210">
        <v>0</v>
      </c>
      <c r="O658" s="242">
        <v>0</v>
      </c>
      <c r="P658" s="243" t="str">
        <f t="shared" si="106"/>
        <v/>
      </c>
      <c r="Q658" s="243" t="str">
        <f t="shared" si="107"/>
        <v/>
      </c>
      <c r="R658" s="243" t="str">
        <f t="shared" si="108"/>
        <v/>
      </c>
      <c r="S658" s="244" t="str">
        <f t="shared" si="109"/>
        <v/>
      </c>
    </row>
    <row r="659" spans="1:19" ht="15.75" thickTop="1" x14ac:dyDescent="0.25">
      <c r="A659" s="233" t="s">
        <v>467</v>
      </c>
      <c r="B659" s="234">
        <v>0</v>
      </c>
      <c r="C659" s="235">
        <v>0</v>
      </c>
      <c r="D659" s="236" t="str">
        <f t="shared" si="100"/>
        <v/>
      </c>
      <c r="E659" s="237">
        <v>0</v>
      </c>
      <c r="F659" s="235">
        <v>0</v>
      </c>
      <c r="G659" s="236" t="str">
        <f t="shared" si="101"/>
        <v/>
      </c>
      <c r="H659" s="236" t="str">
        <f t="shared" si="102"/>
        <v/>
      </c>
      <c r="I659" s="236" t="str">
        <f t="shared" si="103"/>
        <v/>
      </c>
      <c r="J659" s="238" t="str">
        <f t="shared" si="104"/>
        <v/>
      </c>
      <c r="K659" s="239">
        <v>38</v>
      </c>
      <c r="L659" s="235">
        <v>0</v>
      </c>
      <c r="M659" s="236">
        <f t="shared" si="105"/>
        <v>0</v>
      </c>
      <c r="N659" s="237">
        <v>38</v>
      </c>
      <c r="O659" s="235">
        <v>5</v>
      </c>
      <c r="P659" s="236">
        <f t="shared" si="106"/>
        <v>0.13157894736842105</v>
      </c>
      <c r="Q659" s="236">
        <f t="shared" si="107"/>
        <v>0</v>
      </c>
      <c r="R659" s="236">
        <f t="shared" si="108"/>
        <v>-1</v>
      </c>
      <c r="S659" s="238">
        <f t="shared" si="109"/>
        <v>-0.13157894736842105</v>
      </c>
    </row>
    <row r="660" spans="1:19" ht="14.25" thickBot="1" x14ac:dyDescent="0.3">
      <c r="A660" s="206" t="s">
        <v>280</v>
      </c>
      <c r="B660" s="241">
        <v>0</v>
      </c>
      <c r="C660" s="242">
        <v>0</v>
      </c>
      <c r="D660" s="243" t="str">
        <f t="shared" si="100"/>
        <v/>
      </c>
      <c r="E660" s="210">
        <v>0</v>
      </c>
      <c r="F660" s="242">
        <v>0</v>
      </c>
      <c r="G660" s="243" t="str">
        <f t="shared" si="101"/>
        <v/>
      </c>
      <c r="H660" s="243" t="str">
        <f t="shared" si="102"/>
        <v/>
      </c>
      <c r="I660" s="243" t="str">
        <f t="shared" si="103"/>
        <v/>
      </c>
      <c r="J660" s="244" t="str">
        <f t="shared" si="104"/>
        <v/>
      </c>
      <c r="K660" s="245">
        <v>38</v>
      </c>
      <c r="L660" s="242">
        <v>0</v>
      </c>
      <c r="M660" s="243">
        <f t="shared" si="105"/>
        <v>0</v>
      </c>
      <c r="N660" s="210">
        <v>38</v>
      </c>
      <c r="O660" s="242">
        <v>5</v>
      </c>
      <c r="P660" s="243">
        <f t="shared" si="106"/>
        <v>0.13157894736842105</v>
      </c>
      <c r="Q660" s="243">
        <f t="shared" si="107"/>
        <v>0</v>
      </c>
      <c r="R660" s="243">
        <f t="shared" si="108"/>
        <v>-1</v>
      </c>
      <c r="S660" s="244">
        <f t="shared" si="109"/>
        <v>-0.13157894736842105</v>
      </c>
    </row>
    <row r="661" spans="1:19" ht="15.75" thickTop="1" x14ac:dyDescent="0.25">
      <c r="A661" s="233" t="s">
        <v>505</v>
      </c>
      <c r="B661" s="234">
        <v>0</v>
      </c>
      <c r="C661" s="235">
        <v>0</v>
      </c>
      <c r="D661" s="236" t="str">
        <f t="shared" si="100"/>
        <v/>
      </c>
      <c r="E661" s="237">
        <v>0</v>
      </c>
      <c r="F661" s="235">
        <v>0</v>
      </c>
      <c r="G661" s="236" t="str">
        <f t="shared" si="101"/>
        <v/>
      </c>
      <c r="H661" s="236" t="str">
        <f t="shared" si="102"/>
        <v/>
      </c>
      <c r="I661" s="236" t="str">
        <f t="shared" si="103"/>
        <v/>
      </c>
      <c r="J661" s="238" t="str">
        <f t="shared" si="104"/>
        <v/>
      </c>
      <c r="K661" s="239">
        <v>0</v>
      </c>
      <c r="L661" s="235">
        <v>0</v>
      </c>
      <c r="M661" s="236" t="str">
        <f t="shared" si="105"/>
        <v/>
      </c>
      <c r="N661" s="237">
        <v>38</v>
      </c>
      <c r="O661" s="235">
        <v>2</v>
      </c>
      <c r="P661" s="236">
        <f t="shared" si="106"/>
        <v>5.2631578947368418E-2</v>
      </c>
      <c r="Q661" s="236">
        <f t="shared" si="107"/>
        <v>-1</v>
      </c>
      <c r="R661" s="236">
        <f t="shared" si="108"/>
        <v>-1</v>
      </c>
      <c r="S661" s="238" t="str">
        <f t="shared" si="109"/>
        <v/>
      </c>
    </row>
    <row r="662" spans="1:19" ht="14.25" thickBot="1" x14ac:dyDescent="0.3">
      <c r="A662" s="206" t="s">
        <v>281</v>
      </c>
      <c r="B662" s="241">
        <v>0</v>
      </c>
      <c r="C662" s="242">
        <v>0</v>
      </c>
      <c r="D662" s="243" t="str">
        <f t="shared" si="100"/>
        <v/>
      </c>
      <c r="E662" s="210">
        <v>0</v>
      </c>
      <c r="F662" s="242">
        <v>0</v>
      </c>
      <c r="G662" s="243" t="str">
        <f t="shared" si="101"/>
        <v/>
      </c>
      <c r="H662" s="243" t="str">
        <f t="shared" si="102"/>
        <v/>
      </c>
      <c r="I662" s="243" t="str">
        <f t="shared" si="103"/>
        <v/>
      </c>
      <c r="J662" s="244" t="str">
        <f t="shared" si="104"/>
        <v/>
      </c>
      <c r="K662" s="245">
        <v>0</v>
      </c>
      <c r="L662" s="242">
        <v>0</v>
      </c>
      <c r="M662" s="243" t="str">
        <f t="shared" si="105"/>
        <v/>
      </c>
      <c r="N662" s="210">
        <v>38</v>
      </c>
      <c r="O662" s="242">
        <v>2</v>
      </c>
      <c r="P662" s="243">
        <f t="shared" si="106"/>
        <v>5.2631578947368418E-2</v>
      </c>
      <c r="Q662" s="243">
        <f t="shared" si="107"/>
        <v>-1</v>
      </c>
      <c r="R662" s="243">
        <f t="shared" si="108"/>
        <v>-1</v>
      </c>
      <c r="S662" s="244" t="str">
        <f t="shared" si="109"/>
        <v/>
      </c>
    </row>
    <row r="663" spans="1:19" ht="15.75" thickTop="1" x14ac:dyDescent="0.25">
      <c r="A663" s="233" t="s">
        <v>468</v>
      </c>
      <c r="B663" s="234">
        <v>0</v>
      </c>
      <c r="C663" s="235">
        <v>0</v>
      </c>
      <c r="D663" s="236" t="str">
        <f t="shared" si="100"/>
        <v/>
      </c>
      <c r="E663" s="237">
        <v>0</v>
      </c>
      <c r="F663" s="235">
        <v>0</v>
      </c>
      <c r="G663" s="236" t="str">
        <f t="shared" si="101"/>
        <v/>
      </c>
      <c r="H663" s="236" t="str">
        <f t="shared" si="102"/>
        <v/>
      </c>
      <c r="I663" s="236" t="str">
        <f t="shared" si="103"/>
        <v/>
      </c>
      <c r="J663" s="238" t="str">
        <f t="shared" si="104"/>
        <v/>
      </c>
      <c r="K663" s="239">
        <v>57</v>
      </c>
      <c r="L663" s="235">
        <v>4</v>
      </c>
      <c r="M663" s="236">
        <f t="shared" si="105"/>
        <v>7.0175438596491224E-2</v>
      </c>
      <c r="N663" s="237">
        <v>114</v>
      </c>
      <c r="O663" s="235">
        <v>0</v>
      </c>
      <c r="P663" s="236">
        <f t="shared" si="106"/>
        <v>0</v>
      </c>
      <c r="Q663" s="236">
        <f t="shared" si="107"/>
        <v>-0.5</v>
      </c>
      <c r="R663" s="236" t="str">
        <f t="shared" si="108"/>
        <v/>
      </c>
      <c r="S663" s="238">
        <f t="shared" si="109"/>
        <v>7.0175438596491224E-2</v>
      </c>
    </row>
    <row r="664" spans="1:19" ht="14.25" thickBot="1" x14ac:dyDescent="0.3">
      <c r="A664" s="206" t="s">
        <v>280</v>
      </c>
      <c r="B664" s="241">
        <v>0</v>
      </c>
      <c r="C664" s="242">
        <v>0</v>
      </c>
      <c r="D664" s="243" t="str">
        <f t="shared" si="100"/>
        <v/>
      </c>
      <c r="E664" s="210">
        <v>0</v>
      </c>
      <c r="F664" s="242">
        <v>0</v>
      </c>
      <c r="G664" s="243" t="str">
        <f t="shared" si="101"/>
        <v/>
      </c>
      <c r="H664" s="243" t="str">
        <f t="shared" si="102"/>
        <v/>
      </c>
      <c r="I664" s="243" t="str">
        <f t="shared" si="103"/>
        <v/>
      </c>
      <c r="J664" s="244" t="str">
        <f t="shared" si="104"/>
        <v/>
      </c>
      <c r="K664" s="245">
        <v>57</v>
      </c>
      <c r="L664" s="242">
        <v>4</v>
      </c>
      <c r="M664" s="243">
        <f t="shared" si="105"/>
        <v>7.0175438596491224E-2</v>
      </c>
      <c r="N664" s="210">
        <v>114</v>
      </c>
      <c r="O664" s="242">
        <v>0</v>
      </c>
      <c r="P664" s="243">
        <f t="shared" si="106"/>
        <v>0</v>
      </c>
      <c r="Q664" s="243">
        <f t="shared" si="107"/>
        <v>-0.5</v>
      </c>
      <c r="R664" s="243" t="str">
        <f t="shared" si="108"/>
        <v/>
      </c>
      <c r="S664" s="244">
        <f t="shared" si="109"/>
        <v>7.0175438596491224E-2</v>
      </c>
    </row>
    <row r="665" spans="1:19" ht="15.75" thickTop="1" x14ac:dyDescent="0.25">
      <c r="A665" s="233" t="s">
        <v>440</v>
      </c>
      <c r="B665" s="234">
        <v>0</v>
      </c>
      <c r="C665" s="235">
        <v>0</v>
      </c>
      <c r="D665" s="236" t="str">
        <f t="shared" si="100"/>
        <v/>
      </c>
      <c r="E665" s="237">
        <v>0</v>
      </c>
      <c r="F665" s="235">
        <v>0</v>
      </c>
      <c r="G665" s="236" t="str">
        <f t="shared" si="101"/>
        <v/>
      </c>
      <c r="H665" s="236" t="str">
        <f t="shared" si="102"/>
        <v/>
      </c>
      <c r="I665" s="236" t="str">
        <f t="shared" si="103"/>
        <v/>
      </c>
      <c r="J665" s="238" t="str">
        <f t="shared" si="104"/>
        <v/>
      </c>
      <c r="K665" s="239">
        <v>26393</v>
      </c>
      <c r="L665" s="235">
        <v>22319</v>
      </c>
      <c r="M665" s="236">
        <f t="shared" si="105"/>
        <v>0.84564088962982609</v>
      </c>
      <c r="N665" s="237">
        <v>0</v>
      </c>
      <c r="O665" s="235">
        <v>0</v>
      </c>
      <c r="P665" s="236" t="str">
        <f t="shared" si="106"/>
        <v/>
      </c>
      <c r="Q665" s="236" t="str">
        <f t="shared" si="107"/>
        <v/>
      </c>
      <c r="R665" s="236" t="str">
        <f t="shared" si="108"/>
        <v/>
      </c>
      <c r="S665" s="238" t="str">
        <f t="shared" si="109"/>
        <v/>
      </c>
    </row>
    <row r="666" spans="1:19" ht="14.25" thickBot="1" x14ac:dyDescent="0.3">
      <c r="A666" s="206" t="s">
        <v>107</v>
      </c>
      <c r="B666" s="241">
        <v>0</v>
      </c>
      <c r="C666" s="242">
        <v>0</v>
      </c>
      <c r="D666" s="243" t="str">
        <f t="shared" si="100"/>
        <v/>
      </c>
      <c r="E666" s="210">
        <v>0</v>
      </c>
      <c r="F666" s="242">
        <v>0</v>
      </c>
      <c r="G666" s="243" t="str">
        <f t="shared" si="101"/>
        <v/>
      </c>
      <c r="H666" s="243" t="str">
        <f t="shared" si="102"/>
        <v/>
      </c>
      <c r="I666" s="243" t="str">
        <f t="shared" si="103"/>
        <v/>
      </c>
      <c r="J666" s="244" t="str">
        <f t="shared" si="104"/>
        <v/>
      </c>
      <c r="K666" s="245">
        <v>26393</v>
      </c>
      <c r="L666" s="242">
        <v>22319</v>
      </c>
      <c r="M666" s="243">
        <f t="shared" si="105"/>
        <v>0.84564088962982609</v>
      </c>
      <c r="N666" s="210">
        <v>0</v>
      </c>
      <c r="O666" s="242">
        <v>0</v>
      </c>
      <c r="P666" s="243" t="str">
        <f t="shared" si="106"/>
        <v/>
      </c>
      <c r="Q666" s="243" t="str">
        <f t="shared" si="107"/>
        <v/>
      </c>
      <c r="R666" s="243" t="str">
        <f t="shared" si="108"/>
        <v/>
      </c>
      <c r="S666" s="244" t="str">
        <f t="shared" si="109"/>
        <v/>
      </c>
    </row>
    <row r="667" spans="1:19" ht="15.75" thickTop="1" x14ac:dyDescent="0.25">
      <c r="A667" s="233" t="s">
        <v>449</v>
      </c>
      <c r="B667" s="234">
        <v>0</v>
      </c>
      <c r="C667" s="235">
        <v>0</v>
      </c>
      <c r="D667" s="236" t="str">
        <f t="shared" si="100"/>
        <v/>
      </c>
      <c r="E667" s="237">
        <v>0</v>
      </c>
      <c r="F667" s="235">
        <v>0</v>
      </c>
      <c r="G667" s="236" t="str">
        <f t="shared" si="101"/>
        <v/>
      </c>
      <c r="H667" s="236" t="str">
        <f t="shared" si="102"/>
        <v/>
      </c>
      <c r="I667" s="236" t="str">
        <f t="shared" si="103"/>
        <v/>
      </c>
      <c r="J667" s="238" t="str">
        <f t="shared" si="104"/>
        <v/>
      </c>
      <c r="K667" s="239">
        <v>764</v>
      </c>
      <c r="L667" s="235">
        <v>252</v>
      </c>
      <c r="M667" s="236">
        <f t="shared" si="105"/>
        <v>0.32984293193717279</v>
      </c>
      <c r="N667" s="237">
        <v>1020</v>
      </c>
      <c r="O667" s="235">
        <v>479</v>
      </c>
      <c r="P667" s="236">
        <f t="shared" si="106"/>
        <v>0.4696078431372549</v>
      </c>
      <c r="Q667" s="236">
        <f t="shared" si="107"/>
        <v>-0.25098039215686274</v>
      </c>
      <c r="R667" s="236">
        <f t="shared" si="108"/>
        <v>-0.47390396659707723</v>
      </c>
      <c r="S667" s="238">
        <f t="shared" si="109"/>
        <v>-0.13976491120008211</v>
      </c>
    </row>
    <row r="668" spans="1:19" ht="14.25" thickBot="1" x14ac:dyDescent="0.3">
      <c r="A668" s="299" t="s">
        <v>277</v>
      </c>
      <c r="B668" s="300">
        <v>0</v>
      </c>
      <c r="C668" s="301">
        <v>0</v>
      </c>
      <c r="D668" s="302" t="str">
        <f t="shared" si="100"/>
        <v/>
      </c>
      <c r="E668" s="303">
        <v>0</v>
      </c>
      <c r="F668" s="301">
        <v>0</v>
      </c>
      <c r="G668" s="302" t="str">
        <f t="shared" si="101"/>
        <v/>
      </c>
      <c r="H668" s="302" t="str">
        <f t="shared" si="102"/>
        <v/>
      </c>
      <c r="I668" s="302" t="str">
        <f t="shared" si="103"/>
        <v/>
      </c>
      <c r="J668" s="304" t="str">
        <f t="shared" si="104"/>
        <v/>
      </c>
      <c r="K668" s="305">
        <v>764</v>
      </c>
      <c r="L668" s="301">
        <v>252</v>
      </c>
      <c r="M668" s="302">
        <f t="shared" si="105"/>
        <v>0.32984293193717279</v>
      </c>
      <c r="N668" s="303">
        <v>1020</v>
      </c>
      <c r="O668" s="301">
        <v>479</v>
      </c>
      <c r="P668" s="302">
        <f t="shared" si="106"/>
        <v>0.4696078431372549</v>
      </c>
      <c r="Q668" s="302">
        <f t="shared" si="107"/>
        <v>-0.25098039215686274</v>
      </c>
      <c r="R668" s="302">
        <f t="shared" si="108"/>
        <v>-0.47390396659707723</v>
      </c>
      <c r="S668" s="304">
        <f t="shared" si="109"/>
        <v>-0.13976491120008211</v>
      </c>
    </row>
    <row r="669" spans="1:19" ht="14.25" thickTop="1" x14ac:dyDescent="0.25"/>
  </sheetData>
  <mergeCells count="12">
    <mergeCell ref="N6:P6"/>
    <mergeCell ref="Q6:S6"/>
    <mergeCell ref="A1:B1"/>
    <mergeCell ref="A3:S3"/>
    <mergeCell ref="A4:S4"/>
    <mergeCell ref="A5:A7"/>
    <mergeCell ref="B5:J5"/>
    <mergeCell ref="K5:S5"/>
    <mergeCell ref="B6:D6"/>
    <mergeCell ref="E6:G6"/>
    <mergeCell ref="H6:J6"/>
    <mergeCell ref="K6:M6"/>
  </mergeCells>
  <conditionalFormatting sqref="S669:S65540 J669:J65540 A3:S3 A4">
    <cfRule type="cellIs" dxfId="36" priority="21" stopIfTrue="1" operator="lessThan">
      <formula>0</formula>
    </cfRule>
  </conditionalFormatting>
  <conditionalFormatting sqref="H8:J10 Q8:S10">
    <cfRule type="cellIs" dxfId="35" priority="22" stopIfTrue="1" operator="lessThan">
      <formula>0</formula>
    </cfRule>
    <cfRule type="cellIs" dxfId="34" priority="23" stopIfTrue="1" operator="greaterThanOrEqual">
      <formula>0</formula>
    </cfRule>
  </conditionalFormatting>
  <conditionalFormatting sqref="H11:J15 Q11:S15 Q17:S20 H17:J20 H22:J27 Q22:S27 Q29:S33 H29:J33 H35:J37 Q35:S37 Q39:S41 H39:J41 H43:J46 Q43:S46 Q48:S51 H48:J51 H53:J55 Q53:S55 Q57:S59 H57:J59 H61:J63 Q61:S63 Q65:S68 H65:J68 H70:J72 Q70:S72 Q74:S76 H74:J76 H78:J82 Q78:S82 Q84:S86 H84:J86 H88:J90 Q88:S90 Q92:S92 H92:J92 H94:J96 Q94:S96 Q98:S100 H98:J100 H102:J105 Q102:S105 Q107:S110 H107:J110 H112:J115 Q112:S115 Q117:S118 H117:J118 H120:J122 Q120:S122 Q124:S125 H124:J125 H127:J128 Q127:S128 Q130:S132 H130:J132 H134:J136 Q134:S136 Q138:S140 H138:J140 H142:J143 Q142:S143 Q145:S148 H145:J148 H150:J152 Q150:S152 Q154:S155 H154:J155 H157:J157 Q157:S157 Q159:S160 H159:J160 H162:J162 Q162:S162 Q164:S165 H164:J165 H167:J170 Q167:S170 Q172:S172 H172:J172 H174:J176 Q174:S176 Q178:S178 H178:J178 H180:J181 Q180:S181 Q183:S184 H183:J184 H186:J187 Q186:S187 Q189:S190 H189:J190 H192:J192 Q192:S192 Q194:S195 H194:J195 H197:J197 Q197:S197 Q199:S201 H199:J201 H203:J204 Q203:S204 Q206:S207 H206:J207 H209:J209 Q209:S209 Q211:S211 H211:J211 H213:J213 Q213:S213 Q215:S216 H215:J216 H218:J218 Q218:S218 Q220:S220 H220:J220 H222:J223 Q222:S223 Q225:S226 H225:J226 H228:J229 Q228:S229 Q231:S231 H231:J231 H233:J233 Q233:S233 Q235:S235 H235:J235 H237:J237 Q237:S237 Q239:S239 H239:J239 H241:J242 Q241:S242 Q244:S245 H244:J245 H247:J248 Q247:S248 Q250:S250 H250:J250 H252:J253 Q252:S253 Q255:S255 H255:J255 H257:J257 Q257:S257 Q259:S260 H259:J260 H262:J262 Q262:S262 Q264:S264 H264:J264 H266:J266 Q266:S266 Q268:S271 H268:J271 H273:J273 Q273:S273 Q275:S275 H275:J275 H277:J277 Q277:S277 Q279:S280 H279:J280 H282:J282 Q282:S282 Q284:S284 H284:J284 H286:J287 Q286:S287 Q289:S289 H289:J289 H291:J292 Q291:S292 Q294:S294 H294:J294 H296:J296 Q296:S296 Q298:S298 H298:J298 H300:J301 Q300:S301 Q303:S304 H303:J304 H306:J306 Q306:S306 Q308:S308 H308:J308 H310:J310 Q310:S310 Q312:S312 H312:J312 H314:J316 Q314:S316 Q318:S318 H318:J318 H320:J320 Q320:S320 Q322:S323 H322:J323 H325:J327 Q325:S327 Q329:S329 H329:J329 H331:J332 Q331:S332 Q334:S334 H334:J334 H336:J336 Q336:S336 Q338:S338 H338:J338 H341:J341 Q341:S341 Q343:S344 H343:J344 H346:J346 Q346:S346 Q348:S348 H348:J348 H350:J351 Q350:S351 Q353:S354 H353:J354 H356:J357 Q356:S357 Q359:S360 H359:J360 H362:J363 Q362:S363 Q365:S365 H365:J365 H367:J368 Q367:S368 Q370:S371 H370:J371 H373:J374 Q373:S374 Q376:S377 H376:J377 H379:J381 Q379:S381 Q383:S383 H383:J383 H385:J386 Q385:S386 Q388:S389 H388:J389 H391:J391 Q391:S391 Q393:S394 H393:J394 H396:J397 Q396:S397 Q399:S400 H399:J400 H402:J403 Q402:S403 Q405:S406 H405:J406 H408:J409 Q408:S409 Q411:S412 H411:J412 H414:J414 Q414:S414 Q416:S417 H416:J417 H419:J420 Q419:S420 Q422:S423 H422:J423 H425:J426 Q425:S426 Q428:S428 H428:J428 H430:J431 Q430:S431 Q433:S434 H433:J434 H436:J437 Q436:S437 Q439:S439 H439:J439 H441:J442 Q441:S442 Q444:S445 H444:J445 H447:J448 Q447:S448 Q450:S451 H450:J451 H453:J454 Q453:S454 Q456:S457 H456:J457 H459:J459 Q459:S459 Q461:S461 H461:J461 H463:J463 Q463:S463 Q465:S465 H465:J465 H467:J467 Q467:S467 Q469:S469 H469:J469 H471:J472 Q471:S472 Q474:S474 H474:J474 H476:J476 Q476:S476 Q478:S479 H478:J479 H481:J481 Q481:S481 Q483:S483 H483:J483 H485:J485 Q485:S485 Q487:S487 H487:J487 H491:J491 Q491:S491 Q493:S493 H493:J493 H495:J495 Q495:S495 Q497:S497 H497:J497 H499:J499 Q499:S499 Q501:S501 H501:J501 H503:J503 Q503:S503 Q505:S505 H505:J505 H507:J508 Q507:S508 Q510:S510 H510:J510 H512:J512 Q512:S512 Q514:S514 H514:J514 H517:J517 Q517:S517 Q519:S519 H519:J519 H521:J522 Q521:S522 Q524:S524 H524:J524 H526:J526 Q526:S526 Q528:S528 H528:J528 H530:J531 Q530:S531 Q533:S533 H533:J533 H535:J535 Q535:S535 Q537:S537 H537:J537 H539:J540 Q539:S540 Q542:S542 H542:J542 H544:J545 Q544:S545 Q547:S547 H547:J547 H549:J550 Q549:S550 Q552:S552 H552:J552 H554:J554 Q554:S554 Q556:S556 H556:J556 H558:J558 Q558:S558 Q560:S560 H560:J560 H562:J563 Q562:S563 Q565:S565 H565:J565 H567:J567 Q567:S567 Q569:S570 H569:J570 H572:J572 Q572:S572 Q574:S574 H574:J574 H576:J576 Q576:S576 Q578:S578 H578:J578 H580:J580 Q580:S580 Q582:S582 H582:J582 H584:J584 Q584:S584 Q586:S586 H586:J586 H588:J589 Q588:S589 Q591:S592 H591:J592 H594:J594 Q594:S594 Q596:S596 H596:J596 H598:J598 Q598:S598 Q600:S600 H600:J600 H602:J602 Q602:S602 Q604:S604 H604:J604 H606:J606 Q606:S606 Q608:S608 H608:J608 H610:J610 Q610:S610 Q612:S612 H612:J612 H614:J614 Q614:S614 Q616:S616 H616:J616 H618:J618 Q618:S618 Q620:S620 H620:J620 H622:J622 Q622:S622 Q624:S625 H624:J625 H627:J628 Q627:S628 Q630:S630 H630:J630 H632:J632 Q632:S632 Q634:S634 H634:J634 H636:J636 Q636:S636 Q638:S638 H638:J638 H640:J641 Q640:S641 Q643:S643 H643:J643 H645:J645 Q645:S645 Q647:S648 H647:J648 H650:J651 Q650:S651 Q653:S654 H653:J654 H656:J656 Q656:S656 Q658:S658 H658:J658 H660:J660 Q660:S660 Q662:S662 H662:J662 H664:J664 Q664:S664 Q666:S666 H666:J666 H668:J668 Q668:S668">
    <cfRule type="cellIs" dxfId="33" priority="3" stopIfTrue="1" operator="lessThan">
      <formula>0</formula>
    </cfRule>
    <cfRule type="cellIs" dxfId="32" priority="4" stopIfTrue="1" operator="greaterThanOrEqual">
      <formula>0</formula>
    </cfRule>
  </conditionalFormatting>
  <conditionalFormatting sqref="H667:J667 Q667:S667 H665:J665 Q665:S665 H663:J663 Q663:S663 H661:J661 Q661:S661 H659:J659 Q659:S659 H657:J657 Q657:S657 H655:J655 Q655:S655 H652:J652 Q652:S652 H649:J649 Q649:S649 H646:J646 Q646:S646 H644:J644 Q644:S644 H642:J642 Q642:S642 H639:J639 Q639:S639 H637:J637 Q637:S637 H635:J635 Q635:S635 H633:J633 Q633:S633 H631:J631 Q631:S631 H629:J629 Q629:S629 H626:J626 Q626:S626 H623:J623 Q623:S623 H621:J621 Q621:S621 H619:J619 Q619:S619 H617:J617 Q617:S617 H615:J615 Q615:S615 H613:J613 Q613:S613 H611:J611 Q611:S611 H609:J609 Q609:S609 H607:J607 Q607:S607 H605:J605 Q605:S605 H603:J603 Q603:S603 H601:J601 Q601:S601 H599:J599 Q599:S599 H597:J597 Q597:S597 H595:J595 Q595:S595 H593:J593 Q593:S593 H590:J590 Q590:S590 H587:J587 Q587:S587 H585:J585 Q585:S585 H583:J583 Q583:S583 H581:J581 Q581:S581 H579:J579 Q579:S579 H577:J577 Q577:S577 H575:J575 Q575:S575 H573:J573 Q573:S573 H571:J571 Q571:S571 H568:J568 Q568:S568 H566:J566 Q566:S566 H564:J564 Q564:S564 H561:J561 Q561:S561 H559:J559 Q559:S559 H557:J557 Q557:S557 H555:J555 Q555:S555 H553:J553 Q553:S553 H551:J551 Q551:S551 H548:J548 Q548:S548 H546:J546 Q546:S546 H543:J543 Q543:S543 H541:J541 Q541:S541 H538:J538 Q538:S538 H536:J536 Q536:S536 H534:J534 Q534:S534 H532:J532 Q532:S532 H529:J529 Q529:S529 H527:J527 Q527:S527 H525:J525 Q525:S525 H523:J523 Q523:S523 H520:J520 Q520:S520 H518:J518 Q518:S518 H515:J516 Q515:S516 H513:J513 Q513:S513 H511:J511 Q511:S511 H509:J509 Q509:S509 H506:J506 Q506:S506 H504:J504 Q504:S504 H502:J502 Q502:S502 H500:J500 Q500:S500 H498:J498 Q498:S498 H496:J496 Q496:S496 H494:J494 Q494:S494 H492:J492 Q492:S492 H488:J490 Q488:S490 H486:J486 Q486:S486 H484:J484 Q484:S484 H482:J482 Q482:S482 H480:J480 Q480:S480 H477:J477 Q477:S477 H475:J475 Q475:S475 H473:J473 Q473:S473 H470:J470 Q470:S470 H468:J468 Q468:S468 H466:J466 Q466:S466 H464:J464 Q464:S464 H462:J462 Q462:S462 H460:J460 Q460:S460 H458:J458 Q458:S458 H455:J455 Q455:S455 H452:J452 Q452:S452 H449:J449 Q449:S449 H446:J446 Q446:S446 H443:J443 Q443:S443 H440:J440 Q440:S440 H438:J438 Q438:S438 H435:J435 Q435:S435 H432:J432 Q432:S432 H429:J429 Q429:S429 H427:J427 Q427:S427 H424:J424 Q424:S424 H421:J421 Q421:S421 H418:J418 Q418:S418 H415:J415 Q415:S415 H413:J413 Q413:S413 H410:J410 Q410:S410 H407:J407 Q407:S407 H404:J404 Q404:S404 H401:J401 Q401:S401 H398:J398 Q398:S398 H395:J395 Q395:S395 H392:J392 Q392:S392 H390:J390 Q390:S390 H387:J387 Q387:S387 H384:J384 Q384:S384 H382:J382 Q382:S382 H378:J378 Q378:S378 H375:J375 Q375:S375 H372:J372 Q372:S372 H369:J369 Q369:S369 H366:J366 Q366:S366 H364:J364 Q364:S364 H361:J361 Q361:S361 H358:J358 Q358:S358 H355:J355 Q355:S355 H352:J352 Q352:S352 H349:J349 Q349:S349 H347:J347 Q347:S347 H345:J345 Q345:S345 H342:J342 Q342:S342 H339:J340 Q339:S340 H337:J337 Q337:S337 H335:J335 Q335:S335 H333:J333 Q333:S333 H330:J330 Q330:S330 H328:J328 Q328:S328 H324:J324 Q324:S324 H321:J321 Q321:S321 H319:J319 Q319:S319 H317:J317 Q317:S317 H313:J313 Q313:S313 H311:J311 Q311:S311 H309:J309 Q309:S309 H307:J307 Q307:S307 H305:J305 Q305:S305 H302:J302 Q302:S302 H299:J299 Q299:S299 H297:J297 Q297:S297 H295:J295 Q295:S295 H293:J293 Q293:S293 H290:J290 Q290:S290 H288:J288 Q288:S288 H285:J285 Q285:S285 H283:J283 Q283:S283 H281:J281 Q281:S281 H278:J278 Q278:S278 H276:J276 Q276:S276 H274:J274 Q274:S274 H272:J272 Q272:S272 H267:J267 Q267:S267 H265:J265 Q265:S265 H263:J263 Q263:S263 H261:J261 Q261:S261 H258:J258 Q258:S258 H256:J256 Q256:S256 H254:J254 Q254:S254 H251:J251 Q251:S251 H249:J249 Q249:S249 H246:J246 Q246:S246 H243:J243 Q243:S243 H240:J240 Q240:S240 H238:J238 Q238:S238 H236:J236 Q236:S236 H234:J234 Q234:S234 H232:J232 Q232:S232 H230:J230 Q230:S230 H227:J227 Q227:S227 H224:J224 Q224:S224 H221:J221 Q221:S221 H219:J219 Q219:S219 H217:J217 Q217:S217 H214:J214 Q214:S214 H212:J212 Q212:S212 H210:J210 Q210:S210 H208:J208 Q208:S208 H205:J205 Q205:S205 H202:J202 Q202:S202 H198:J198 Q198:S198 H196:J196 Q196:S196 H193:J193 Q193:S193 H191:J191 Q191:S191 H188:J188 Q188:S188 H185:J185 Q185:S185 H182:J182 Q182:S182 H179:J179 Q179:S179 H177:J177 Q177:S177 H173:J173 Q173:S173 H171:J171 Q171:S171 H166:J166 Q166:S166 H163:J163 Q163:S163 H161:J161 Q161:S161 H158:J158 Q158:S158 H156:J156 Q156:S156 H153:J153 Q153:S153 H149:J149 Q149:S149 H144:J144 Q144:S144 H141:J141 Q141:S141 H137:J137 Q137:S137 H133:J133 Q133:S133 H129:J129 Q129:S129 H126:J126 Q126:S126 H123:J123 Q123:S123 H119:J119 Q119:S119 H116:J116 Q116:S116 H111:J111 Q111:S111 H106:J106 Q106:S106 H101:J101 Q101:S101 H97:J97 Q97:S97 H93:J93 Q93:S93 H91:J91 Q91:S91 H87:J87 Q87:S87 H83:J83 Q83:S83 H77:J77 Q77:S77 H73:J73 Q73:S73 H69:J69 Q69:S69 H64:J64 Q64:S64 H60:J60 Q60:S60 H56:J56 Q56:S56 H52:J52 Q52:S52 H47:J47 Q47:S47 H42:J42 Q42:S42 H38:J38 Q38:S38 H34:J34 Q34:S34 H28:J28 Q28:S28 H21:J21 Q21:S21 H16:J16 Q16:S16">
    <cfRule type="cellIs" dxfId="31" priority="1" stopIfTrue="1" operator="lessThan">
      <formula>0</formula>
    </cfRule>
    <cfRule type="cellIs" dxfId="30" priority="2" stopIfTrue="1" operator="greaterThanOrEqual">
      <formula>0</formula>
    </cfRule>
  </conditionalFormatting>
  <hyperlinks>
    <hyperlink ref="A1:B1" location="INDICE!A1" display="Volver al Indice" xr:uid="{C65EE26A-F35D-4FCF-B37A-C715A9BA8D78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0A643-F385-46C1-AA0B-A7E02D5A315B}">
  <dimension ref="A1:T186"/>
  <sheetViews>
    <sheetView zoomScale="90" zoomScaleNormal="90" workbookViewId="0">
      <selection sqref="A1:B1"/>
    </sheetView>
  </sheetViews>
  <sheetFormatPr baseColWidth="10" defaultRowHeight="15" x14ac:dyDescent="0.25"/>
  <cols>
    <col min="1" max="1" width="21.7109375" style="148" customWidth="1"/>
    <col min="2" max="2" width="12.140625" style="148" bestFit="1" customWidth="1"/>
    <col min="3" max="3" width="13.140625" style="148" customWidth="1"/>
    <col min="4" max="4" width="11.7109375" style="148" customWidth="1"/>
    <col min="5" max="6" width="11.140625" style="148" bestFit="1" customWidth="1"/>
    <col min="7" max="7" width="10.5703125" style="148" customWidth="1"/>
    <col min="8" max="8" width="11.7109375" style="148" bestFit="1" customWidth="1"/>
    <col min="9" max="9" width="10" style="148" customWidth="1"/>
    <col min="10" max="10" width="11.28515625" style="148" bestFit="1" customWidth="1"/>
    <col min="11" max="11" width="12.42578125" style="148" bestFit="1" customWidth="1"/>
    <col min="12" max="12" width="11.42578125" style="148" bestFit="1"/>
    <col min="13" max="13" width="11.140625" style="148" customWidth="1"/>
    <col min="14" max="14" width="12.7109375" style="148" bestFit="1" customWidth="1"/>
    <col min="15" max="15" width="11.42578125" style="148"/>
    <col min="16" max="16" width="11.140625" style="148" customWidth="1"/>
    <col min="17" max="18" width="14.28515625" style="148" bestFit="1" customWidth="1"/>
    <col min="19" max="19" width="9.85546875" style="148" bestFit="1" customWidth="1"/>
    <col min="20" max="20" width="11.42578125" style="148"/>
  </cols>
  <sheetData>
    <row r="1" spans="1:20" ht="16.5" thickBot="1" x14ac:dyDescent="0.3">
      <c r="A1" s="372" t="s">
        <v>40</v>
      </c>
      <c r="B1" s="373"/>
    </row>
    <row r="2" spans="1:20" ht="15.75" thickBot="1" x14ac:dyDescent="0.3"/>
    <row r="3" spans="1:20" ht="21" thickTop="1" x14ac:dyDescent="0.25">
      <c r="A3" s="386" t="s">
        <v>195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7"/>
      <c r="Q3" s="387"/>
      <c r="R3" s="387"/>
      <c r="S3" s="388"/>
      <c r="T3" s="246"/>
    </row>
    <row r="4" spans="1:20" ht="19.5" thickBot="1" x14ac:dyDescent="0.3">
      <c r="A4" s="377" t="s">
        <v>196</v>
      </c>
      <c r="B4" s="378"/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  <c r="R4" s="378"/>
      <c r="S4" s="379"/>
      <c r="T4" s="246"/>
    </row>
    <row r="5" spans="1:20" ht="19.5" thickTop="1" thickBot="1" x14ac:dyDescent="0.3">
      <c r="A5" s="368" t="s">
        <v>197</v>
      </c>
      <c r="B5" s="353" t="s">
        <v>92</v>
      </c>
      <c r="C5" s="353"/>
      <c r="D5" s="353"/>
      <c r="E5" s="353"/>
      <c r="F5" s="353"/>
      <c r="G5" s="353"/>
      <c r="H5" s="353"/>
      <c r="I5" s="353"/>
      <c r="J5" s="354"/>
      <c r="K5" s="355" t="s">
        <v>93</v>
      </c>
      <c r="L5" s="353"/>
      <c r="M5" s="353"/>
      <c r="N5" s="353"/>
      <c r="O5" s="353"/>
      <c r="P5" s="353"/>
      <c r="Q5" s="353"/>
      <c r="R5" s="353"/>
      <c r="S5" s="354"/>
      <c r="T5" s="247"/>
    </row>
    <row r="6" spans="1:20" ht="16.5" x14ac:dyDescent="0.25">
      <c r="A6" s="369"/>
      <c r="B6" s="389">
        <v>43647</v>
      </c>
      <c r="C6" s="381"/>
      <c r="D6" s="382"/>
      <c r="E6" s="389">
        <v>43282</v>
      </c>
      <c r="F6" s="381"/>
      <c r="G6" s="382"/>
      <c r="H6" s="383" t="s">
        <v>94</v>
      </c>
      <c r="I6" s="384"/>
      <c r="J6" s="385"/>
      <c r="K6" s="390" t="s">
        <v>102</v>
      </c>
      <c r="L6" s="381"/>
      <c r="M6" s="391"/>
      <c r="N6" s="380" t="s">
        <v>103</v>
      </c>
      <c r="O6" s="381"/>
      <c r="P6" s="382"/>
      <c r="Q6" s="383" t="s">
        <v>94</v>
      </c>
      <c r="R6" s="384"/>
      <c r="S6" s="385"/>
      <c r="T6" s="223"/>
    </row>
    <row r="7" spans="1:20" ht="26.25" thickBot="1" x14ac:dyDescent="0.3">
      <c r="A7" s="369"/>
      <c r="B7" s="150" t="s">
        <v>65</v>
      </c>
      <c r="C7" s="151" t="s">
        <v>95</v>
      </c>
      <c r="D7" s="152" t="s">
        <v>96</v>
      </c>
      <c r="E7" s="153" t="s">
        <v>65</v>
      </c>
      <c r="F7" s="151" t="s">
        <v>95</v>
      </c>
      <c r="G7" s="152" t="s">
        <v>96</v>
      </c>
      <c r="H7" s="154" t="s">
        <v>97</v>
      </c>
      <c r="I7" s="154" t="s">
        <v>98</v>
      </c>
      <c r="J7" s="152" t="s">
        <v>96</v>
      </c>
      <c r="K7" s="155" t="s">
        <v>65</v>
      </c>
      <c r="L7" s="151" t="s">
        <v>95</v>
      </c>
      <c r="M7" s="156" t="s">
        <v>96</v>
      </c>
      <c r="N7" s="153" t="s">
        <v>65</v>
      </c>
      <c r="O7" s="157" t="s">
        <v>98</v>
      </c>
      <c r="P7" s="158" t="s">
        <v>96</v>
      </c>
      <c r="Q7" s="154" t="s">
        <v>97</v>
      </c>
      <c r="R7" s="154" t="s">
        <v>98</v>
      </c>
      <c r="S7" s="159" t="s">
        <v>96</v>
      </c>
    </row>
    <row r="8" spans="1:20" ht="18.75" thickTop="1" thickBot="1" x14ac:dyDescent="0.35">
      <c r="A8" s="225" t="s">
        <v>99</v>
      </c>
      <c r="B8" s="248">
        <v>1656382</v>
      </c>
      <c r="C8" s="249">
        <v>1400608</v>
      </c>
      <c r="D8" s="250">
        <f>IFERROR(C8/B8,"")</f>
        <v>0.84558272186005401</v>
      </c>
      <c r="E8" s="248">
        <v>1564965</v>
      </c>
      <c r="F8" s="249">
        <v>1370232</v>
      </c>
      <c r="G8" s="251">
        <f>IFERROR(F8/E8,"")</f>
        <v>0.87556718520861487</v>
      </c>
      <c r="H8" s="228">
        <f>IFERROR(B8/E8-1,"")</f>
        <v>5.8414724929950479E-2</v>
      </c>
      <c r="I8" s="228">
        <f>IFERROR(C8/F8-1,"")</f>
        <v>2.2168508690499023E-2</v>
      </c>
      <c r="J8" s="296">
        <f>IFERROR(D8-G8,"")</f>
        <v>-2.9984463348560864E-2</v>
      </c>
      <c r="K8" s="230">
        <v>11100082</v>
      </c>
      <c r="L8" s="249">
        <v>9094583</v>
      </c>
      <c r="M8" s="251">
        <f>IFERROR(L8/K8,"")</f>
        <v>0.81932574912509659</v>
      </c>
      <c r="N8" s="248">
        <v>10300785</v>
      </c>
      <c r="O8" s="249">
        <v>8584535</v>
      </c>
      <c r="P8" s="251">
        <f>IFERROR(O8/N8,"")</f>
        <v>0.83338648462228848</v>
      </c>
      <c r="Q8" s="228">
        <f>IFERROR(K8/N8-1,"")</f>
        <v>7.7595736635605927E-2</v>
      </c>
      <c r="R8" s="228">
        <f>IFERROR(L8/O8-1,"")</f>
        <v>5.9414749896179675E-2</v>
      </c>
      <c r="S8" s="296">
        <f>IFERROR(M8-P8,"")</f>
        <v>-1.406073549719189E-2</v>
      </c>
      <c r="T8" s="252"/>
    </row>
    <row r="9" spans="1:20" ht="18" thickTop="1" x14ac:dyDescent="0.3">
      <c r="A9" s="253" t="s">
        <v>607</v>
      </c>
      <c r="B9" s="254">
        <v>497753</v>
      </c>
      <c r="C9" s="255">
        <v>402688</v>
      </c>
      <c r="D9" s="256">
        <f t="shared" ref="D9:D72" si="0">IFERROR(C9/B9,"")</f>
        <v>0.80901169857338884</v>
      </c>
      <c r="E9" s="254">
        <v>493615</v>
      </c>
      <c r="F9" s="255">
        <v>427790</v>
      </c>
      <c r="G9" s="257">
        <f t="shared" ref="G9:G72" si="1">IFERROR(F9/E9,"")</f>
        <v>0.86664708325314266</v>
      </c>
      <c r="H9" s="256">
        <f t="shared" ref="H9:H72" si="2">IFERROR(B9/E9-1,"")</f>
        <v>8.3830515685301421E-3</v>
      </c>
      <c r="I9" s="256">
        <f t="shared" ref="I9:I72" si="3">IFERROR(C9/F9-1,"")</f>
        <v>-5.8678323476472061E-2</v>
      </c>
      <c r="J9" s="258">
        <f t="shared" ref="J9:J72" si="4">IFERROR(D9-G9,"")</f>
        <v>-5.7635384679753821E-2</v>
      </c>
      <c r="K9" s="259">
        <v>3350386</v>
      </c>
      <c r="L9" s="254">
        <v>2647753</v>
      </c>
      <c r="M9" s="257">
        <f t="shared" ref="M9:M72" si="5">IFERROR(L9/K9,"")</f>
        <v>0.79028297038012929</v>
      </c>
      <c r="N9" s="254">
        <v>3287660</v>
      </c>
      <c r="O9" s="255">
        <v>2637189</v>
      </c>
      <c r="P9" s="257">
        <f t="shared" ref="P9:P72" si="6">IFERROR(O9/N9,"")</f>
        <v>0.80214772817140456</v>
      </c>
      <c r="Q9" s="256">
        <f t="shared" ref="Q9:Q72" si="7">IFERROR(K9/N9-1,"")</f>
        <v>1.9079223520680255E-2</v>
      </c>
      <c r="R9" s="256">
        <f t="shared" ref="R9:R72" si="8">IFERROR(L9/O9-1,"")</f>
        <v>4.0057803972335382E-3</v>
      </c>
      <c r="S9" s="258">
        <f t="shared" ref="S9:S72" si="9">IFERROR(M9-P9,"")</f>
        <v>-1.1864757791275271E-2</v>
      </c>
      <c r="T9" s="260"/>
    </row>
    <row r="10" spans="1:20" ht="16.5" x14ac:dyDescent="0.3">
      <c r="A10" s="261" t="s">
        <v>256</v>
      </c>
      <c r="B10" s="262">
        <v>88658</v>
      </c>
      <c r="C10" s="263">
        <v>74911</v>
      </c>
      <c r="D10" s="264">
        <f t="shared" si="0"/>
        <v>0.84494349071713781</v>
      </c>
      <c r="E10" s="262">
        <v>87515</v>
      </c>
      <c r="F10" s="263">
        <v>77119</v>
      </c>
      <c r="G10" s="265">
        <f t="shared" si="1"/>
        <v>0.88120893561103808</v>
      </c>
      <c r="H10" s="264">
        <f t="shared" si="2"/>
        <v>1.306061817974058E-2</v>
      </c>
      <c r="I10" s="264">
        <f t="shared" si="3"/>
        <v>-2.8631076647778086E-2</v>
      </c>
      <c r="J10" s="266">
        <f t="shared" si="4"/>
        <v>-3.6265444893900267E-2</v>
      </c>
      <c r="K10" s="262">
        <v>586713</v>
      </c>
      <c r="L10" s="263">
        <v>483081</v>
      </c>
      <c r="M10" s="265">
        <f t="shared" si="5"/>
        <v>0.82336849532906209</v>
      </c>
      <c r="N10" s="262">
        <v>593299</v>
      </c>
      <c r="O10" s="263">
        <v>475598</v>
      </c>
      <c r="P10" s="265">
        <f t="shared" si="6"/>
        <v>0.80161604856910262</v>
      </c>
      <c r="Q10" s="264">
        <f t="shared" si="7"/>
        <v>-1.1100642340539979E-2</v>
      </c>
      <c r="R10" s="264">
        <f t="shared" si="8"/>
        <v>1.5733876088629417E-2</v>
      </c>
      <c r="S10" s="266">
        <f t="shared" si="9"/>
        <v>2.1752446759959465E-2</v>
      </c>
    </row>
    <row r="11" spans="1:20" ht="16.5" x14ac:dyDescent="0.3">
      <c r="A11" s="261" t="s">
        <v>257</v>
      </c>
      <c r="B11" s="262">
        <v>87301</v>
      </c>
      <c r="C11" s="263">
        <v>70399</v>
      </c>
      <c r="D11" s="264">
        <f t="shared" si="0"/>
        <v>0.80639397028670923</v>
      </c>
      <c r="E11" s="262">
        <v>87123</v>
      </c>
      <c r="F11" s="263">
        <v>77573</v>
      </c>
      <c r="G11" s="265">
        <f t="shared" si="1"/>
        <v>0.89038485818899715</v>
      </c>
      <c r="H11" s="264">
        <f t="shared" si="2"/>
        <v>2.043088507053259E-3</v>
      </c>
      <c r="I11" s="264">
        <f t="shared" si="3"/>
        <v>-9.2480631147435322E-2</v>
      </c>
      <c r="J11" s="266">
        <f t="shared" si="4"/>
        <v>-8.3990887902287925E-2</v>
      </c>
      <c r="K11" s="262">
        <v>591121</v>
      </c>
      <c r="L11" s="263">
        <v>454643</v>
      </c>
      <c r="M11" s="265">
        <f t="shared" si="5"/>
        <v>0.76912002787923284</v>
      </c>
      <c r="N11" s="262">
        <v>562967</v>
      </c>
      <c r="O11" s="263">
        <v>458622</v>
      </c>
      <c r="P11" s="265">
        <f t="shared" si="6"/>
        <v>0.81465165809008344</v>
      </c>
      <c r="Q11" s="264">
        <f t="shared" si="7"/>
        <v>5.0010036112241085E-2</v>
      </c>
      <c r="R11" s="264">
        <f t="shared" si="8"/>
        <v>-8.6759902490504137E-3</v>
      </c>
      <c r="S11" s="266">
        <f t="shared" si="9"/>
        <v>-4.5531630210850604E-2</v>
      </c>
    </row>
    <row r="12" spans="1:20" ht="16.5" x14ac:dyDescent="0.3">
      <c r="A12" s="261" t="s">
        <v>258</v>
      </c>
      <c r="B12" s="262">
        <v>45816</v>
      </c>
      <c r="C12" s="263">
        <v>34385</v>
      </c>
      <c r="D12" s="264">
        <f t="shared" si="0"/>
        <v>0.75050200803212852</v>
      </c>
      <c r="E12" s="262">
        <v>45480</v>
      </c>
      <c r="F12" s="263">
        <v>41020</v>
      </c>
      <c r="G12" s="265">
        <f t="shared" si="1"/>
        <v>0.9019349164467898</v>
      </c>
      <c r="H12" s="264">
        <f t="shared" si="2"/>
        <v>7.3878627968337884E-3</v>
      </c>
      <c r="I12" s="264">
        <f t="shared" si="3"/>
        <v>-0.16175036567528034</v>
      </c>
      <c r="J12" s="266">
        <f t="shared" si="4"/>
        <v>-0.15143290841466128</v>
      </c>
      <c r="K12" s="262">
        <v>327416</v>
      </c>
      <c r="L12" s="263">
        <v>246507</v>
      </c>
      <c r="M12" s="265">
        <f t="shared" si="5"/>
        <v>0.75288623646981212</v>
      </c>
      <c r="N12" s="262">
        <v>296782</v>
      </c>
      <c r="O12" s="263">
        <v>240017</v>
      </c>
      <c r="P12" s="265">
        <f t="shared" si="6"/>
        <v>0.80873166162368337</v>
      </c>
      <c r="Q12" s="264">
        <f t="shared" si="7"/>
        <v>0.10322054572042783</v>
      </c>
      <c r="R12" s="264">
        <f t="shared" si="8"/>
        <v>2.703975135094594E-2</v>
      </c>
      <c r="S12" s="266">
        <f t="shared" si="9"/>
        <v>-5.5845425153871253E-2</v>
      </c>
    </row>
    <row r="13" spans="1:20" ht="16.5" x14ac:dyDescent="0.3">
      <c r="A13" s="261" t="s">
        <v>259</v>
      </c>
      <c r="B13" s="262">
        <v>36703</v>
      </c>
      <c r="C13" s="263">
        <v>31091</v>
      </c>
      <c r="D13" s="264">
        <f t="shared" si="0"/>
        <v>0.84709696755033648</v>
      </c>
      <c r="E13" s="262">
        <v>42785</v>
      </c>
      <c r="F13" s="263">
        <v>37451</v>
      </c>
      <c r="G13" s="265">
        <f t="shared" si="1"/>
        <v>0.87533013906743018</v>
      </c>
      <c r="H13" s="264">
        <f t="shared" si="2"/>
        <v>-0.14215262358303149</v>
      </c>
      <c r="I13" s="264">
        <f t="shared" si="3"/>
        <v>-0.16982190061680591</v>
      </c>
      <c r="J13" s="266">
        <f t="shared" si="4"/>
        <v>-2.8233171517093703E-2</v>
      </c>
      <c r="K13" s="262">
        <v>272485</v>
      </c>
      <c r="L13" s="263">
        <v>231480</v>
      </c>
      <c r="M13" s="265">
        <f t="shared" si="5"/>
        <v>0.84951465218268896</v>
      </c>
      <c r="N13" s="262">
        <v>277987</v>
      </c>
      <c r="O13" s="263">
        <v>245213</v>
      </c>
      <c r="P13" s="265">
        <f t="shared" si="6"/>
        <v>0.88210240047196453</v>
      </c>
      <c r="Q13" s="264">
        <f t="shared" si="7"/>
        <v>-1.9792292445330206E-2</v>
      </c>
      <c r="R13" s="264">
        <f t="shared" si="8"/>
        <v>-5.600437170949335E-2</v>
      </c>
      <c r="S13" s="266">
        <f t="shared" si="9"/>
        <v>-3.2587748289275575E-2</v>
      </c>
    </row>
    <row r="14" spans="1:20" ht="16.5" x14ac:dyDescent="0.3">
      <c r="A14" s="261" t="s">
        <v>260</v>
      </c>
      <c r="B14" s="262">
        <v>29454</v>
      </c>
      <c r="C14" s="263">
        <v>22827</v>
      </c>
      <c r="D14" s="264">
        <f t="shared" si="0"/>
        <v>0.77500509268690165</v>
      </c>
      <c r="E14" s="262">
        <v>24020</v>
      </c>
      <c r="F14" s="263">
        <v>23543</v>
      </c>
      <c r="G14" s="265">
        <f t="shared" si="1"/>
        <v>0.98014154870940884</v>
      </c>
      <c r="H14" s="264">
        <f t="shared" si="2"/>
        <v>0.22622814321398832</v>
      </c>
      <c r="I14" s="264">
        <f t="shared" si="3"/>
        <v>-3.0412436817737754E-2</v>
      </c>
      <c r="J14" s="266">
        <f t="shared" si="4"/>
        <v>-0.20513645602250719</v>
      </c>
      <c r="K14" s="262">
        <v>194922</v>
      </c>
      <c r="L14" s="263">
        <v>144606</v>
      </c>
      <c r="M14" s="265">
        <f t="shared" si="5"/>
        <v>0.74186597716009484</v>
      </c>
      <c r="N14" s="262">
        <v>153234</v>
      </c>
      <c r="O14" s="263">
        <v>133360</v>
      </c>
      <c r="P14" s="265">
        <f t="shared" si="6"/>
        <v>0.87030293537987657</v>
      </c>
      <c r="Q14" s="264">
        <f t="shared" si="7"/>
        <v>0.27205450487489724</v>
      </c>
      <c r="R14" s="264">
        <f t="shared" si="8"/>
        <v>8.4328134373125474E-2</v>
      </c>
      <c r="S14" s="266">
        <f t="shared" si="9"/>
        <v>-0.12843695821978174</v>
      </c>
    </row>
    <row r="15" spans="1:20" ht="16.5" x14ac:dyDescent="0.3">
      <c r="A15" s="261" t="s">
        <v>262</v>
      </c>
      <c r="B15" s="262">
        <v>26245</v>
      </c>
      <c r="C15" s="263">
        <v>21965</v>
      </c>
      <c r="D15" s="264">
        <f t="shared" si="0"/>
        <v>0.83692131834635164</v>
      </c>
      <c r="E15" s="262">
        <v>26040</v>
      </c>
      <c r="F15" s="263">
        <v>20964</v>
      </c>
      <c r="G15" s="265">
        <f t="shared" si="1"/>
        <v>0.80506912442396317</v>
      </c>
      <c r="H15" s="264">
        <f t="shared" si="2"/>
        <v>7.872503840245848E-3</v>
      </c>
      <c r="I15" s="264">
        <f t="shared" si="3"/>
        <v>4.7748521274565858E-2</v>
      </c>
      <c r="J15" s="266">
        <f t="shared" si="4"/>
        <v>3.1852193922388472E-2</v>
      </c>
      <c r="K15" s="262">
        <v>161332</v>
      </c>
      <c r="L15" s="263">
        <v>126806</v>
      </c>
      <c r="M15" s="265">
        <f t="shared" si="5"/>
        <v>0.78599409912478613</v>
      </c>
      <c r="N15" s="262">
        <v>170250</v>
      </c>
      <c r="O15" s="263">
        <v>129805</v>
      </c>
      <c r="P15" s="265">
        <f t="shared" si="6"/>
        <v>0.76243759177679882</v>
      </c>
      <c r="Q15" s="264">
        <f t="shared" si="7"/>
        <v>-5.238179148311306E-2</v>
      </c>
      <c r="R15" s="264">
        <f t="shared" si="8"/>
        <v>-2.3103886599129431E-2</v>
      </c>
      <c r="S15" s="266">
        <f t="shared" si="9"/>
        <v>2.355650734798731E-2</v>
      </c>
    </row>
    <row r="16" spans="1:20" ht="16.5" x14ac:dyDescent="0.3">
      <c r="A16" s="261" t="s">
        <v>261</v>
      </c>
      <c r="B16" s="262">
        <v>23156</v>
      </c>
      <c r="C16" s="263">
        <v>17745</v>
      </c>
      <c r="D16" s="264">
        <f t="shared" si="0"/>
        <v>0.7663240628778718</v>
      </c>
      <c r="E16" s="262">
        <v>26106</v>
      </c>
      <c r="F16" s="263">
        <v>22831</v>
      </c>
      <c r="G16" s="265">
        <f t="shared" si="1"/>
        <v>0.87454991189764808</v>
      </c>
      <c r="H16" s="264">
        <f t="shared" si="2"/>
        <v>-0.11300084271814903</v>
      </c>
      <c r="I16" s="264">
        <f t="shared" si="3"/>
        <v>-0.22276729008803819</v>
      </c>
      <c r="J16" s="266">
        <f t="shared" si="4"/>
        <v>-0.10822584901977628</v>
      </c>
      <c r="K16" s="262">
        <v>185228</v>
      </c>
      <c r="L16" s="263">
        <v>140738</v>
      </c>
      <c r="M16" s="265">
        <f t="shared" si="5"/>
        <v>0.75980953203619328</v>
      </c>
      <c r="N16" s="262">
        <v>187458</v>
      </c>
      <c r="O16" s="263">
        <v>151630</v>
      </c>
      <c r="P16" s="265">
        <f t="shared" si="6"/>
        <v>0.80887452122608794</v>
      </c>
      <c r="Q16" s="264">
        <f t="shared" si="7"/>
        <v>-1.1895998036893562E-2</v>
      </c>
      <c r="R16" s="264">
        <f t="shared" si="8"/>
        <v>-7.1832750774912579E-2</v>
      </c>
      <c r="S16" s="266">
        <f t="shared" si="9"/>
        <v>-4.9064989189894659E-2</v>
      </c>
    </row>
    <row r="17" spans="1:19" ht="16.5" x14ac:dyDescent="0.3">
      <c r="A17" s="261" t="s">
        <v>264</v>
      </c>
      <c r="B17" s="262">
        <v>22852</v>
      </c>
      <c r="C17" s="263">
        <v>19939</v>
      </c>
      <c r="D17" s="264">
        <f t="shared" si="0"/>
        <v>0.87252756870295811</v>
      </c>
      <c r="E17" s="262">
        <v>17882</v>
      </c>
      <c r="F17" s="263">
        <v>15821</v>
      </c>
      <c r="G17" s="265">
        <f t="shared" si="1"/>
        <v>0.88474443574544237</v>
      </c>
      <c r="H17" s="264">
        <f t="shared" si="2"/>
        <v>0.27793311710099533</v>
      </c>
      <c r="I17" s="264">
        <f t="shared" si="3"/>
        <v>0.26028696036912957</v>
      </c>
      <c r="J17" s="266">
        <f t="shared" si="4"/>
        <v>-1.2216867042484258E-2</v>
      </c>
      <c r="K17" s="262">
        <v>142626</v>
      </c>
      <c r="L17" s="263">
        <v>120793</v>
      </c>
      <c r="M17" s="265">
        <f t="shared" si="5"/>
        <v>0.84692131869364629</v>
      </c>
      <c r="N17" s="262">
        <v>131414</v>
      </c>
      <c r="O17" s="263">
        <v>103943</v>
      </c>
      <c r="P17" s="265">
        <f t="shared" si="6"/>
        <v>0.79095834538177057</v>
      </c>
      <c r="Q17" s="264">
        <f t="shared" si="7"/>
        <v>8.5318154838906146E-2</v>
      </c>
      <c r="R17" s="264">
        <f t="shared" si="8"/>
        <v>0.16210807846608244</v>
      </c>
      <c r="S17" s="266">
        <f t="shared" si="9"/>
        <v>5.5962973311875719E-2</v>
      </c>
    </row>
    <row r="18" spans="1:19" ht="16.5" x14ac:dyDescent="0.3">
      <c r="A18" s="261" t="s">
        <v>263</v>
      </c>
      <c r="B18" s="262">
        <v>22409</v>
      </c>
      <c r="C18" s="263">
        <v>18088</v>
      </c>
      <c r="D18" s="264">
        <f t="shared" si="0"/>
        <v>0.80717568833950648</v>
      </c>
      <c r="E18" s="262">
        <v>31801</v>
      </c>
      <c r="F18" s="263">
        <v>25035</v>
      </c>
      <c r="G18" s="265">
        <f t="shared" si="1"/>
        <v>0.787239394987579</v>
      </c>
      <c r="H18" s="264">
        <f t="shared" si="2"/>
        <v>-0.29533662463444543</v>
      </c>
      <c r="I18" s="264">
        <f t="shared" si="3"/>
        <v>-0.2774915118833633</v>
      </c>
      <c r="J18" s="266">
        <f t="shared" si="4"/>
        <v>1.9936293351927481E-2</v>
      </c>
      <c r="K18" s="262">
        <v>152918</v>
      </c>
      <c r="L18" s="263">
        <v>127417</v>
      </c>
      <c r="M18" s="265">
        <f t="shared" si="5"/>
        <v>0.83323742136308343</v>
      </c>
      <c r="N18" s="262">
        <v>177569</v>
      </c>
      <c r="O18" s="263">
        <v>145549</v>
      </c>
      <c r="P18" s="265">
        <f t="shared" si="6"/>
        <v>0.81967573168740038</v>
      </c>
      <c r="Q18" s="264">
        <f t="shared" si="7"/>
        <v>-0.13882490750074616</v>
      </c>
      <c r="R18" s="264">
        <f t="shared" si="8"/>
        <v>-0.12457660306838247</v>
      </c>
      <c r="S18" s="266">
        <f t="shared" si="9"/>
        <v>1.3561689675683053E-2</v>
      </c>
    </row>
    <row r="19" spans="1:19" ht="16.5" x14ac:dyDescent="0.3">
      <c r="A19" s="261" t="s">
        <v>265</v>
      </c>
      <c r="B19" s="262">
        <v>19820</v>
      </c>
      <c r="C19" s="263">
        <v>16362</v>
      </c>
      <c r="D19" s="264">
        <f t="shared" si="0"/>
        <v>0.82552976791120081</v>
      </c>
      <c r="E19" s="262">
        <v>9920</v>
      </c>
      <c r="F19" s="263">
        <v>8915</v>
      </c>
      <c r="G19" s="265">
        <f t="shared" si="1"/>
        <v>0.89868951612903225</v>
      </c>
      <c r="H19" s="264">
        <f t="shared" si="2"/>
        <v>0.99798387096774199</v>
      </c>
      <c r="I19" s="264">
        <f t="shared" si="3"/>
        <v>0.83533370723499711</v>
      </c>
      <c r="J19" s="266">
        <f t="shared" si="4"/>
        <v>-7.3159748217831444E-2</v>
      </c>
      <c r="K19" s="262">
        <v>84634</v>
      </c>
      <c r="L19" s="263">
        <v>68826</v>
      </c>
      <c r="M19" s="265">
        <f t="shared" si="5"/>
        <v>0.81321927357799462</v>
      </c>
      <c r="N19" s="262">
        <v>64888</v>
      </c>
      <c r="O19" s="263">
        <v>53400</v>
      </c>
      <c r="P19" s="265">
        <f t="shared" si="6"/>
        <v>0.82295647885587475</v>
      </c>
      <c r="Q19" s="264">
        <f t="shared" si="7"/>
        <v>0.30430896313648126</v>
      </c>
      <c r="R19" s="264">
        <f t="shared" si="8"/>
        <v>0.28887640449438212</v>
      </c>
      <c r="S19" s="266">
        <f t="shared" si="9"/>
        <v>-9.7372052778801343E-3</v>
      </c>
    </row>
    <row r="20" spans="1:19" ht="16.5" x14ac:dyDescent="0.3">
      <c r="A20" s="261" t="s">
        <v>266</v>
      </c>
      <c r="B20" s="262">
        <v>11629</v>
      </c>
      <c r="C20" s="263">
        <v>10359</v>
      </c>
      <c r="D20" s="264">
        <f t="shared" si="0"/>
        <v>0.89079026571502273</v>
      </c>
      <c r="E20" s="262">
        <v>9273</v>
      </c>
      <c r="F20" s="263">
        <v>8581</v>
      </c>
      <c r="G20" s="265">
        <f t="shared" si="1"/>
        <v>0.92537474388008201</v>
      </c>
      <c r="H20" s="264">
        <f t="shared" si="2"/>
        <v>0.25407095869729313</v>
      </c>
      <c r="I20" s="264">
        <f t="shared" si="3"/>
        <v>0.20720195781377471</v>
      </c>
      <c r="J20" s="266">
        <f t="shared" si="4"/>
        <v>-3.4584478165059274E-2</v>
      </c>
      <c r="K20" s="262">
        <v>71107</v>
      </c>
      <c r="L20" s="263">
        <v>62549</v>
      </c>
      <c r="M20" s="265">
        <f t="shared" si="5"/>
        <v>0.8796461670440322</v>
      </c>
      <c r="N20" s="262">
        <v>63501</v>
      </c>
      <c r="O20" s="263">
        <v>57110</v>
      </c>
      <c r="P20" s="265">
        <f t="shared" si="6"/>
        <v>0.89935591565487161</v>
      </c>
      <c r="Q20" s="264">
        <f t="shared" si="7"/>
        <v>0.11977764129698754</v>
      </c>
      <c r="R20" s="264">
        <f t="shared" si="8"/>
        <v>9.523726142531963E-2</v>
      </c>
      <c r="S20" s="266">
        <f t="shared" si="9"/>
        <v>-1.9709748610839406E-2</v>
      </c>
    </row>
    <row r="21" spans="1:19" ht="16.5" x14ac:dyDescent="0.3">
      <c r="A21" s="261" t="s">
        <v>267</v>
      </c>
      <c r="B21" s="262">
        <v>10582</v>
      </c>
      <c r="C21" s="263">
        <v>7490</v>
      </c>
      <c r="D21" s="264">
        <f t="shared" si="0"/>
        <v>0.70780570780570784</v>
      </c>
      <c r="E21" s="262">
        <v>12280</v>
      </c>
      <c r="F21" s="263">
        <v>10775</v>
      </c>
      <c r="G21" s="265">
        <f t="shared" si="1"/>
        <v>0.87744299674267101</v>
      </c>
      <c r="H21" s="264">
        <f t="shared" si="2"/>
        <v>-0.13827361563517915</v>
      </c>
      <c r="I21" s="264">
        <f t="shared" si="3"/>
        <v>-0.30487238979118325</v>
      </c>
      <c r="J21" s="266">
        <f t="shared" si="4"/>
        <v>-0.16963728893696317</v>
      </c>
      <c r="K21" s="262">
        <v>78236</v>
      </c>
      <c r="L21" s="263">
        <v>57590</v>
      </c>
      <c r="M21" s="265">
        <f t="shared" si="5"/>
        <v>0.73610614039572575</v>
      </c>
      <c r="N21" s="262">
        <v>81954</v>
      </c>
      <c r="O21" s="263">
        <v>63658</v>
      </c>
      <c r="P21" s="265">
        <f t="shared" si="6"/>
        <v>0.77675281255338358</v>
      </c>
      <c r="Q21" s="264">
        <f t="shared" si="7"/>
        <v>-4.5366913146399179E-2</v>
      </c>
      <c r="R21" s="264">
        <f t="shared" si="8"/>
        <v>-9.5321876276351802E-2</v>
      </c>
      <c r="S21" s="266">
        <f t="shared" si="9"/>
        <v>-4.0646672157657826E-2</v>
      </c>
    </row>
    <row r="22" spans="1:19" ht="16.5" x14ac:dyDescent="0.3">
      <c r="A22" s="261" t="s">
        <v>507</v>
      </c>
      <c r="B22" s="262">
        <v>10440</v>
      </c>
      <c r="C22" s="263">
        <v>7798</v>
      </c>
      <c r="D22" s="264">
        <f t="shared" si="0"/>
        <v>0.74693486590038316</v>
      </c>
      <c r="E22" s="262">
        <v>0</v>
      </c>
      <c r="F22" s="263">
        <v>0</v>
      </c>
      <c r="G22" s="265" t="str">
        <f t="shared" si="1"/>
        <v/>
      </c>
      <c r="H22" s="264" t="str">
        <f t="shared" si="2"/>
        <v/>
      </c>
      <c r="I22" s="264" t="str">
        <f t="shared" si="3"/>
        <v/>
      </c>
      <c r="J22" s="266" t="str">
        <f t="shared" si="4"/>
        <v/>
      </c>
      <c r="K22" s="262">
        <v>29694</v>
      </c>
      <c r="L22" s="263">
        <v>23476</v>
      </c>
      <c r="M22" s="265">
        <f t="shared" si="5"/>
        <v>0.79059742708964775</v>
      </c>
      <c r="N22" s="262">
        <v>0</v>
      </c>
      <c r="O22" s="263">
        <v>0</v>
      </c>
      <c r="P22" s="265" t="str">
        <f t="shared" si="6"/>
        <v/>
      </c>
      <c r="Q22" s="264" t="str">
        <f t="shared" si="7"/>
        <v/>
      </c>
      <c r="R22" s="264" t="str">
        <f t="shared" si="8"/>
        <v/>
      </c>
      <c r="S22" s="266" t="str">
        <f t="shared" si="9"/>
        <v/>
      </c>
    </row>
    <row r="23" spans="1:19" ht="16.5" x14ac:dyDescent="0.3">
      <c r="A23" s="261" t="s">
        <v>508</v>
      </c>
      <c r="B23" s="262">
        <v>10224</v>
      </c>
      <c r="C23" s="263">
        <v>7911</v>
      </c>
      <c r="D23" s="264">
        <f t="shared" si="0"/>
        <v>0.77376760563380287</v>
      </c>
      <c r="E23" s="262">
        <v>8662</v>
      </c>
      <c r="F23" s="263">
        <v>7184</v>
      </c>
      <c r="G23" s="265">
        <f t="shared" si="1"/>
        <v>0.82936966058646966</v>
      </c>
      <c r="H23" s="264">
        <f t="shared" si="2"/>
        <v>0.18032786885245899</v>
      </c>
      <c r="I23" s="264">
        <f t="shared" si="3"/>
        <v>0.10119710467706011</v>
      </c>
      <c r="J23" s="266">
        <f t="shared" si="4"/>
        <v>-5.5602054952666791E-2</v>
      </c>
      <c r="K23" s="262">
        <v>69532</v>
      </c>
      <c r="L23" s="263">
        <v>53853</v>
      </c>
      <c r="M23" s="265">
        <f t="shared" si="5"/>
        <v>0.77450670195018123</v>
      </c>
      <c r="N23" s="262">
        <v>79244</v>
      </c>
      <c r="O23" s="263">
        <v>56948</v>
      </c>
      <c r="P23" s="265">
        <f t="shared" si="6"/>
        <v>0.71864115895209735</v>
      </c>
      <c r="Q23" s="264">
        <f t="shared" si="7"/>
        <v>-0.12255817475140074</v>
      </c>
      <c r="R23" s="264">
        <f t="shared" si="8"/>
        <v>-5.4347826086956541E-2</v>
      </c>
      <c r="S23" s="266">
        <f t="shared" si="9"/>
        <v>5.5865542998083884E-2</v>
      </c>
    </row>
    <row r="24" spans="1:19" ht="16.5" x14ac:dyDescent="0.3">
      <c r="A24" s="261" t="s">
        <v>269</v>
      </c>
      <c r="B24" s="262">
        <v>8978</v>
      </c>
      <c r="C24" s="263">
        <v>6689</v>
      </c>
      <c r="D24" s="264">
        <f t="shared" si="0"/>
        <v>0.74504343951882379</v>
      </c>
      <c r="E24" s="262">
        <v>8484</v>
      </c>
      <c r="F24" s="263">
        <v>7867</v>
      </c>
      <c r="G24" s="265">
        <f t="shared" si="1"/>
        <v>0.92727487034417733</v>
      </c>
      <c r="H24" s="264">
        <f t="shared" si="2"/>
        <v>5.8227251296558258E-2</v>
      </c>
      <c r="I24" s="264">
        <f t="shared" si="3"/>
        <v>-0.14973941782127875</v>
      </c>
      <c r="J24" s="266">
        <f t="shared" si="4"/>
        <v>-0.18223143082535354</v>
      </c>
      <c r="K24" s="262">
        <v>57204</v>
      </c>
      <c r="L24" s="263">
        <v>45264</v>
      </c>
      <c r="M24" s="265">
        <f t="shared" si="5"/>
        <v>0.7912733375288441</v>
      </c>
      <c r="N24" s="262">
        <v>57666</v>
      </c>
      <c r="O24" s="263">
        <v>47717</v>
      </c>
      <c r="P24" s="265">
        <f t="shared" si="6"/>
        <v>0.82747199389588322</v>
      </c>
      <c r="Q24" s="264">
        <f t="shared" si="7"/>
        <v>-8.0116533139111823E-3</v>
      </c>
      <c r="R24" s="264">
        <f t="shared" si="8"/>
        <v>-5.1407255275897512E-2</v>
      </c>
      <c r="S24" s="266">
        <f t="shared" si="9"/>
        <v>-3.6198656367039117E-2</v>
      </c>
    </row>
    <row r="25" spans="1:19" ht="16.5" x14ac:dyDescent="0.3">
      <c r="A25" s="261" t="s">
        <v>509</v>
      </c>
      <c r="B25" s="262">
        <v>7668</v>
      </c>
      <c r="C25" s="263">
        <v>5814</v>
      </c>
      <c r="D25" s="264">
        <f t="shared" si="0"/>
        <v>0.75821596244131451</v>
      </c>
      <c r="E25" s="262">
        <v>6248</v>
      </c>
      <c r="F25" s="263">
        <v>4584</v>
      </c>
      <c r="G25" s="265">
        <f t="shared" si="1"/>
        <v>0.73367477592829711</v>
      </c>
      <c r="H25" s="264">
        <f t="shared" si="2"/>
        <v>0.22727272727272729</v>
      </c>
      <c r="I25" s="264">
        <f t="shared" si="3"/>
        <v>0.26832460732984287</v>
      </c>
      <c r="J25" s="266">
        <f t="shared" si="4"/>
        <v>2.4541186513017399E-2</v>
      </c>
      <c r="K25" s="262">
        <v>54528</v>
      </c>
      <c r="L25" s="263">
        <v>42693</v>
      </c>
      <c r="M25" s="265">
        <f t="shared" si="5"/>
        <v>0.78295554577464788</v>
      </c>
      <c r="N25" s="262">
        <v>66770</v>
      </c>
      <c r="O25" s="263">
        <v>41328</v>
      </c>
      <c r="P25" s="265">
        <f t="shared" si="6"/>
        <v>0.61896061105286804</v>
      </c>
      <c r="Q25" s="264">
        <f t="shared" si="7"/>
        <v>-0.18334581398831806</v>
      </c>
      <c r="R25" s="264">
        <f t="shared" si="8"/>
        <v>3.3028455284552782E-2</v>
      </c>
      <c r="S25" s="266">
        <f t="shared" si="9"/>
        <v>0.16399493472177984</v>
      </c>
    </row>
    <row r="26" spans="1:19" ht="16.5" x14ac:dyDescent="0.3">
      <c r="A26" s="261" t="s">
        <v>268</v>
      </c>
      <c r="B26" s="262">
        <v>7499</v>
      </c>
      <c r="C26" s="263">
        <v>6571</v>
      </c>
      <c r="D26" s="264">
        <f t="shared" si="0"/>
        <v>0.87625016668889188</v>
      </c>
      <c r="E26" s="262">
        <v>7200</v>
      </c>
      <c r="F26" s="263">
        <v>5538</v>
      </c>
      <c r="G26" s="265">
        <f t="shared" si="1"/>
        <v>0.76916666666666667</v>
      </c>
      <c r="H26" s="264">
        <f t="shared" si="2"/>
        <v>4.152777777777783E-2</v>
      </c>
      <c r="I26" s="264">
        <f t="shared" si="3"/>
        <v>0.18652943300830627</v>
      </c>
      <c r="J26" s="266">
        <f t="shared" si="4"/>
        <v>0.10708350002222522</v>
      </c>
      <c r="K26" s="262">
        <v>31698</v>
      </c>
      <c r="L26" s="263">
        <v>26021</v>
      </c>
      <c r="M26" s="265">
        <f t="shared" si="5"/>
        <v>0.82090352703640612</v>
      </c>
      <c r="N26" s="262">
        <v>53346</v>
      </c>
      <c r="O26" s="263">
        <v>37405</v>
      </c>
      <c r="P26" s="265">
        <f t="shared" si="6"/>
        <v>0.70117722041015262</v>
      </c>
      <c r="Q26" s="264">
        <f t="shared" si="7"/>
        <v>-0.4058036216398605</v>
      </c>
      <c r="R26" s="264">
        <f t="shared" si="8"/>
        <v>-0.30434433899211333</v>
      </c>
      <c r="S26" s="266">
        <f t="shared" si="9"/>
        <v>0.1197263066262535</v>
      </c>
    </row>
    <row r="27" spans="1:19" ht="16.5" x14ac:dyDescent="0.3">
      <c r="A27" s="261" t="s">
        <v>510</v>
      </c>
      <c r="B27" s="262">
        <v>6764</v>
      </c>
      <c r="C27" s="263">
        <v>4834</v>
      </c>
      <c r="D27" s="264">
        <f t="shared" si="0"/>
        <v>0.71466587817859251</v>
      </c>
      <c r="E27" s="262">
        <v>6944</v>
      </c>
      <c r="F27" s="263">
        <v>5426</v>
      </c>
      <c r="G27" s="265">
        <f t="shared" si="1"/>
        <v>0.78139400921658986</v>
      </c>
      <c r="H27" s="264">
        <f t="shared" si="2"/>
        <v>-2.5921658986175156E-2</v>
      </c>
      <c r="I27" s="264">
        <f t="shared" si="3"/>
        <v>-0.10910431256911168</v>
      </c>
      <c r="J27" s="266">
        <f t="shared" si="4"/>
        <v>-6.6728131037997351E-2</v>
      </c>
      <c r="K27" s="262">
        <v>50176</v>
      </c>
      <c r="L27" s="263">
        <v>40194</v>
      </c>
      <c r="M27" s="265">
        <f t="shared" si="5"/>
        <v>0.8010602678571429</v>
      </c>
      <c r="N27" s="262">
        <v>52054</v>
      </c>
      <c r="O27" s="263">
        <v>42870</v>
      </c>
      <c r="P27" s="265">
        <f t="shared" si="6"/>
        <v>0.82356783340377304</v>
      </c>
      <c r="Q27" s="264">
        <f t="shared" si="7"/>
        <v>-3.6077919084028132E-2</v>
      </c>
      <c r="R27" s="264">
        <f t="shared" si="8"/>
        <v>-6.2421273617914608E-2</v>
      </c>
      <c r="S27" s="266">
        <f t="shared" si="9"/>
        <v>-2.2507565546630137E-2</v>
      </c>
    </row>
    <row r="28" spans="1:19" ht="16.5" x14ac:dyDescent="0.3">
      <c r="A28" s="261" t="s">
        <v>511</v>
      </c>
      <c r="B28" s="262">
        <v>6269</v>
      </c>
      <c r="C28" s="263">
        <v>5728</v>
      </c>
      <c r="D28" s="264">
        <f t="shared" si="0"/>
        <v>0.91370234487159041</v>
      </c>
      <c r="E28" s="262">
        <v>6212</v>
      </c>
      <c r="F28" s="263">
        <v>5284</v>
      </c>
      <c r="G28" s="265">
        <f t="shared" si="1"/>
        <v>0.85061171925305856</v>
      </c>
      <c r="H28" s="264">
        <f t="shared" si="2"/>
        <v>9.1757887958789919E-3</v>
      </c>
      <c r="I28" s="264">
        <f t="shared" si="3"/>
        <v>8.402725208175621E-2</v>
      </c>
      <c r="J28" s="266">
        <f t="shared" si="4"/>
        <v>6.3090625618531848E-2</v>
      </c>
      <c r="K28" s="262">
        <v>41597</v>
      </c>
      <c r="L28" s="263">
        <v>36124</v>
      </c>
      <c r="M28" s="265">
        <f t="shared" si="5"/>
        <v>0.86842801163545447</v>
      </c>
      <c r="N28" s="262">
        <v>40968</v>
      </c>
      <c r="O28" s="263">
        <v>32336</v>
      </c>
      <c r="P28" s="265">
        <f t="shared" si="6"/>
        <v>0.78929896504588948</v>
      </c>
      <c r="Q28" s="264">
        <f t="shared" si="7"/>
        <v>1.5353446592462516E-2</v>
      </c>
      <c r="R28" s="264">
        <f t="shared" si="8"/>
        <v>0.11714497773379517</v>
      </c>
      <c r="S28" s="266">
        <f t="shared" si="9"/>
        <v>7.9129046589564989E-2</v>
      </c>
    </row>
    <row r="29" spans="1:19" ht="16.5" x14ac:dyDescent="0.3">
      <c r="A29" s="261" t="s">
        <v>512</v>
      </c>
      <c r="B29" s="262">
        <v>4828</v>
      </c>
      <c r="C29" s="263">
        <v>3762</v>
      </c>
      <c r="D29" s="264">
        <f t="shared" si="0"/>
        <v>0.77920463960231978</v>
      </c>
      <c r="E29" s="262">
        <v>5112</v>
      </c>
      <c r="F29" s="263">
        <v>3950</v>
      </c>
      <c r="G29" s="265">
        <f t="shared" si="1"/>
        <v>0.77269170579029733</v>
      </c>
      <c r="H29" s="264">
        <f t="shared" si="2"/>
        <v>-5.555555555555558E-2</v>
      </c>
      <c r="I29" s="264">
        <f t="shared" si="3"/>
        <v>-4.7594936708860724E-2</v>
      </c>
      <c r="J29" s="266">
        <f t="shared" si="4"/>
        <v>6.5129338120224478E-3</v>
      </c>
      <c r="K29" s="262">
        <v>33344</v>
      </c>
      <c r="L29" s="263">
        <v>24265</v>
      </c>
      <c r="M29" s="265">
        <f t="shared" si="5"/>
        <v>0.72771713051823417</v>
      </c>
      <c r="N29" s="262">
        <v>29820</v>
      </c>
      <c r="O29" s="263">
        <v>22989</v>
      </c>
      <c r="P29" s="265">
        <f t="shared" si="6"/>
        <v>0.77092555331991952</v>
      </c>
      <c r="Q29" s="264">
        <f t="shared" si="7"/>
        <v>0.11817572099262241</v>
      </c>
      <c r="R29" s="264">
        <f t="shared" si="8"/>
        <v>5.5504806646657023E-2</v>
      </c>
      <c r="S29" s="266">
        <f t="shared" si="9"/>
        <v>-4.3208422801685353E-2</v>
      </c>
    </row>
    <row r="30" spans="1:19" ht="16.5" x14ac:dyDescent="0.3">
      <c r="A30" s="261" t="s">
        <v>513</v>
      </c>
      <c r="B30" s="262">
        <v>4828</v>
      </c>
      <c r="C30" s="263">
        <v>3568</v>
      </c>
      <c r="D30" s="264">
        <f t="shared" si="0"/>
        <v>0.73902236951118472</v>
      </c>
      <c r="E30" s="262">
        <v>5112</v>
      </c>
      <c r="F30" s="263">
        <v>3639</v>
      </c>
      <c r="G30" s="265">
        <f t="shared" si="1"/>
        <v>0.71185446009389675</v>
      </c>
      <c r="H30" s="264">
        <f t="shared" si="2"/>
        <v>-5.555555555555558E-2</v>
      </c>
      <c r="I30" s="264">
        <f t="shared" si="3"/>
        <v>-1.9510854630392926E-2</v>
      </c>
      <c r="J30" s="266">
        <f t="shared" si="4"/>
        <v>2.7167909417287972E-2</v>
      </c>
      <c r="K30" s="262">
        <v>35948</v>
      </c>
      <c r="L30" s="263">
        <v>25678</v>
      </c>
      <c r="M30" s="265">
        <f t="shared" si="5"/>
        <v>0.71430955825080678</v>
      </c>
      <c r="N30" s="262">
        <v>34364</v>
      </c>
      <c r="O30" s="263">
        <v>23784</v>
      </c>
      <c r="P30" s="265">
        <f t="shared" si="6"/>
        <v>0.69211966010941683</v>
      </c>
      <c r="Q30" s="264">
        <f t="shared" si="7"/>
        <v>4.6094750320102351E-2</v>
      </c>
      <c r="R30" s="264">
        <f t="shared" si="8"/>
        <v>7.9633366969391162E-2</v>
      </c>
      <c r="S30" s="266">
        <f t="shared" si="9"/>
        <v>2.2189898141389941E-2</v>
      </c>
    </row>
    <row r="31" spans="1:19" ht="16.5" x14ac:dyDescent="0.3">
      <c r="A31" s="261" t="s">
        <v>514</v>
      </c>
      <c r="B31" s="262">
        <v>3326</v>
      </c>
      <c r="C31" s="263">
        <v>2463</v>
      </c>
      <c r="D31" s="264">
        <f t="shared" si="0"/>
        <v>0.74052916416115455</v>
      </c>
      <c r="E31" s="262">
        <v>3320</v>
      </c>
      <c r="F31" s="263">
        <v>3073</v>
      </c>
      <c r="G31" s="265">
        <f t="shared" si="1"/>
        <v>0.92560240963855422</v>
      </c>
      <c r="H31" s="264">
        <f t="shared" si="2"/>
        <v>1.8072289156625398E-3</v>
      </c>
      <c r="I31" s="264">
        <f t="shared" si="3"/>
        <v>-0.19850309144158806</v>
      </c>
      <c r="J31" s="266">
        <f t="shared" si="4"/>
        <v>-0.18507324547739967</v>
      </c>
      <c r="K31" s="262">
        <v>22940</v>
      </c>
      <c r="L31" s="263">
        <v>16730</v>
      </c>
      <c r="M31" s="265">
        <f t="shared" si="5"/>
        <v>0.72929380993897119</v>
      </c>
      <c r="N31" s="262">
        <v>23442</v>
      </c>
      <c r="O31" s="263">
        <v>18395</v>
      </c>
      <c r="P31" s="265">
        <f t="shared" si="6"/>
        <v>0.78470267042061259</v>
      </c>
      <c r="Q31" s="264">
        <f t="shared" si="7"/>
        <v>-2.1414555072092778E-2</v>
      </c>
      <c r="R31" s="264">
        <f t="shared" si="8"/>
        <v>-9.0513726556129437E-2</v>
      </c>
      <c r="S31" s="266">
        <f t="shared" si="9"/>
        <v>-5.5408860481641398E-2</v>
      </c>
    </row>
    <row r="32" spans="1:19" ht="16.5" x14ac:dyDescent="0.3">
      <c r="A32" s="261" t="s">
        <v>515</v>
      </c>
      <c r="B32" s="262">
        <v>2304</v>
      </c>
      <c r="C32" s="263">
        <v>1989</v>
      </c>
      <c r="D32" s="264">
        <f t="shared" si="0"/>
        <v>0.86328125</v>
      </c>
      <c r="E32" s="262">
        <v>0</v>
      </c>
      <c r="F32" s="263">
        <v>0</v>
      </c>
      <c r="G32" s="265" t="str">
        <f t="shared" si="1"/>
        <v/>
      </c>
      <c r="H32" s="264" t="str">
        <f t="shared" si="2"/>
        <v/>
      </c>
      <c r="I32" s="264" t="str">
        <f t="shared" si="3"/>
        <v/>
      </c>
      <c r="J32" s="266" t="str">
        <f t="shared" si="4"/>
        <v/>
      </c>
      <c r="K32" s="262">
        <v>2304</v>
      </c>
      <c r="L32" s="263">
        <v>1989</v>
      </c>
      <c r="M32" s="265">
        <f t="shared" si="5"/>
        <v>0.86328125</v>
      </c>
      <c r="N32" s="262">
        <v>0</v>
      </c>
      <c r="O32" s="263">
        <v>0</v>
      </c>
      <c r="P32" s="265" t="str">
        <f t="shared" si="6"/>
        <v/>
      </c>
      <c r="Q32" s="264" t="str">
        <f t="shared" si="7"/>
        <v/>
      </c>
      <c r="R32" s="264" t="str">
        <f t="shared" si="8"/>
        <v/>
      </c>
      <c r="S32" s="266" t="str">
        <f t="shared" si="9"/>
        <v/>
      </c>
    </row>
    <row r="33" spans="1:20" ht="16.5" x14ac:dyDescent="0.3">
      <c r="A33" s="261" t="s">
        <v>516</v>
      </c>
      <c r="B33" s="262">
        <v>0</v>
      </c>
      <c r="C33" s="263">
        <v>0</v>
      </c>
      <c r="D33" s="264" t="str">
        <f t="shared" si="0"/>
        <v/>
      </c>
      <c r="E33" s="262">
        <v>0</v>
      </c>
      <c r="F33" s="263">
        <v>0</v>
      </c>
      <c r="G33" s="265" t="str">
        <f t="shared" si="1"/>
        <v/>
      </c>
      <c r="H33" s="264" t="str">
        <f t="shared" si="2"/>
        <v/>
      </c>
      <c r="I33" s="264" t="str">
        <f t="shared" si="3"/>
        <v/>
      </c>
      <c r="J33" s="266" t="str">
        <f t="shared" si="4"/>
        <v/>
      </c>
      <c r="K33" s="262">
        <v>568</v>
      </c>
      <c r="L33" s="263">
        <v>458</v>
      </c>
      <c r="M33" s="265">
        <f t="shared" si="5"/>
        <v>0.80633802816901412</v>
      </c>
      <c r="N33" s="262">
        <v>0</v>
      </c>
      <c r="O33" s="263">
        <v>0</v>
      </c>
      <c r="P33" s="265" t="str">
        <f t="shared" si="6"/>
        <v/>
      </c>
      <c r="Q33" s="264" t="str">
        <f t="shared" si="7"/>
        <v/>
      </c>
      <c r="R33" s="264" t="str">
        <f t="shared" si="8"/>
        <v/>
      </c>
      <c r="S33" s="266" t="str">
        <f t="shared" si="9"/>
        <v/>
      </c>
    </row>
    <row r="34" spans="1:20" ht="16.5" x14ac:dyDescent="0.3">
      <c r="A34" s="261" t="s">
        <v>517</v>
      </c>
      <c r="B34" s="262">
        <v>0</v>
      </c>
      <c r="C34" s="263">
        <v>0</v>
      </c>
      <c r="D34" s="264" t="str">
        <f t="shared" si="0"/>
        <v/>
      </c>
      <c r="E34" s="262">
        <v>1800</v>
      </c>
      <c r="F34" s="263">
        <v>1107</v>
      </c>
      <c r="G34" s="265">
        <f t="shared" si="1"/>
        <v>0.61499999999999999</v>
      </c>
      <c r="H34" s="264">
        <f t="shared" si="2"/>
        <v>-1</v>
      </c>
      <c r="I34" s="264">
        <f t="shared" si="3"/>
        <v>-1</v>
      </c>
      <c r="J34" s="266" t="str">
        <f t="shared" si="4"/>
        <v/>
      </c>
      <c r="K34" s="262">
        <v>1500</v>
      </c>
      <c r="L34" s="263">
        <v>934</v>
      </c>
      <c r="M34" s="265">
        <f t="shared" si="5"/>
        <v>0.6226666666666667</v>
      </c>
      <c r="N34" s="262">
        <v>12400</v>
      </c>
      <c r="O34" s="263">
        <v>7483</v>
      </c>
      <c r="P34" s="265">
        <f t="shared" si="6"/>
        <v>0.60346774193548391</v>
      </c>
      <c r="Q34" s="264">
        <f t="shared" si="7"/>
        <v>-0.87903225806451613</v>
      </c>
      <c r="R34" s="264">
        <f t="shared" si="8"/>
        <v>-0.87518374983295466</v>
      </c>
      <c r="S34" s="266">
        <f t="shared" si="9"/>
        <v>1.9198924731182787E-2</v>
      </c>
    </row>
    <row r="35" spans="1:20" ht="17.25" x14ac:dyDescent="0.3">
      <c r="A35" s="261" t="s">
        <v>518</v>
      </c>
      <c r="B35" s="262">
        <v>0</v>
      </c>
      <c r="C35" s="263">
        <v>0</v>
      </c>
      <c r="D35" s="264" t="str">
        <f t="shared" si="0"/>
        <v/>
      </c>
      <c r="E35" s="262">
        <v>5700</v>
      </c>
      <c r="F35" s="263">
        <v>3559</v>
      </c>
      <c r="G35" s="265">
        <f t="shared" si="1"/>
        <v>0.62438596491228071</v>
      </c>
      <c r="H35" s="264">
        <f t="shared" si="2"/>
        <v>-1</v>
      </c>
      <c r="I35" s="264">
        <f t="shared" si="3"/>
        <v>-1</v>
      </c>
      <c r="J35" s="266" t="str">
        <f t="shared" si="4"/>
        <v/>
      </c>
      <c r="K35" s="262">
        <v>24900</v>
      </c>
      <c r="L35" s="263">
        <v>11193</v>
      </c>
      <c r="M35" s="265">
        <f t="shared" si="5"/>
        <v>0.44951807228915663</v>
      </c>
      <c r="N35" s="262">
        <v>40800</v>
      </c>
      <c r="O35" s="263">
        <v>24647</v>
      </c>
      <c r="P35" s="265">
        <f t="shared" si="6"/>
        <v>0.60409313725490199</v>
      </c>
      <c r="Q35" s="264">
        <f t="shared" si="7"/>
        <v>-0.38970588235294112</v>
      </c>
      <c r="R35" s="264">
        <f t="shared" si="8"/>
        <v>-0.54586765123544445</v>
      </c>
      <c r="S35" s="266">
        <f t="shared" si="9"/>
        <v>-0.15457506496574536</v>
      </c>
      <c r="T35" s="260"/>
    </row>
    <row r="36" spans="1:20" ht="16.5" x14ac:dyDescent="0.3">
      <c r="A36" s="261" t="s">
        <v>519</v>
      </c>
      <c r="B36" s="262">
        <v>0</v>
      </c>
      <c r="C36" s="263">
        <v>0</v>
      </c>
      <c r="D36" s="264" t="str">
        <f t="shared" si="0"/>
        <v/>
      </c>
      <c r="E36" s="262">
        <v>80</v>
      </c>
      <c r="F36" s="263">
        <v>37</v>
      </c>
      <c r="G36" s="265">
        <f t="shared" si="1"/>
        <v>0.46250000000000002</v>
      </c>
      <c r="H36" s="264">
        <f t="shared" si="2"/>
        <v>-1</v>
      </c>
      <c r="I36" s="264">
        <f t="shared" si="3"/>
        <v>-1</v>
      </c>
      <c r="J36" s="266" t="str">
        <f t="shared" si="4"/>
        <v/>
      </c>
      <c r="K36" s="262">
        <v>0</v>
      </c>
      <c r="L36" s="263">
        <v>0</v>
      </c>
      <c r="M36" s="265" t="str">
        <f t="shared" si="5"/>
        <v/>
      </c>
      <c r="N36" s="262">
        <v>80</v>
      </c>
      <c r="O36" s="263">
        <v>37</v>
      </c>
      <c r="P36" s="265">
        <f t="shared" si="6"/>
        <v>0.46250000000000002</v>
      </c>
      <c r="Q36" s="264">
        <f t="shared" si="7"/>
        <v>-1</v>
      </c>
      <c r="R36" s="264">
        <f t="shared" si="8"/>
        <v>-1</v>
      </c>
      <c r="S36" s="266" t="str">
        <f t="shared" si="9"/>
        <v/>
      </c>
      <c r="T36" s="240"/>
    </row>
    <row r="37" spans="1:20" ht="16.5" x14ac:dyDescent="0.3">
      <c r="A37" s="261" t="s">
        <v>520</v>
      </c>
      <c r="B37" s="262">
        <v>0</v>
      </c>
      <c r="C37" s="263">
        <v>0</v>
      </c>
      <c r="D37" s="264" t="str">
        <f t="shared" si="0"/>
        <v/>
      </c>
      <c r="E37" s="262">
        <v>606</v>
      </c>
      <c r="F37" s="263">
        <v>566</v>
      </c>
      <c r="G37" s="265">
        <f t="shared" si="1"/>
        <v>0.93399339933993397</v>
      </c>
      <c r="H37" s="264">
        <f t="shared" si="2"/>
        <v>-1</v>
      </c>
      <c r="I37" s="264">
        <f t="shared" si="3"/>
        <v>-1</v>
      </c>
      <c r="J37" s="266" t="str">
        <f t="shared" si="4"/>
        <v/>
      </c>
      <c r="K37" s="262">
        <v>0</v>
      </c>
      <c r="L37" s="263">
        <v>0</v>
      </c>
      <c r="M37" s="265" t="str">
        <f t="shared" si="5"/>
        <v/>
      </c>
      <c r="N37" s="262">
        <v>606</v>
      </c>
      <c r="O37" s="263">
        <v>566</v>
      </c>
      <c r="P37" s="265">
        <f t="shared" si="6"/>
        <v>0.93399339933993397</v>
      </c>
      <c r="Q37" s="264">
        <f t="shared" si="7"/>
        <v>-1</v>
      </c>
      <c r="R37" s="264">
        <f t="shared" si="8"/>
        <v>-1</v>
      </c>
      <c r="S37" s="266" t="str">
        <f t="shared" si="9"/>
        <v/>
      </c>
      <c r="T37" s="240"/>
    </row>
    <row r="38" spans="1:20" ht="16.5" x14ac:dyDescent="0.3">
      <c r="A38" s="261" t="s">
        <v>521</v>
      </c>
      <c r="B38" s="262">
        <v>0</v>
      </c>
      <c r="C38" s="263">
        <v>0</v>
      </c>
      <c r="D38" s="264" t="str">
        <f t="shared" si="0"/>
        <v/>
      </c>
      <c r="E38" s="262">
        <v>0</v>
      </c>
      <c r="F38" s="263">
        <v>0</v>
      </c>
      <c r="G38" s="265" t="str">
        <f t="shared" si="1"/>
        <v/>
      </c>
      <c r="H38" s="264" t="str">
        <f t="shared" si="2"/>
        <v/>
      </c>
      <c r="I38" s="264" t="str">
        <f t="shared" si="3"/>
        <v/>
      </c>
      <c r="J38" s="266" t="str">
        <f t="shared" si="4"/>
        <v/>
      </c>
      <c r="K38" s="262">
        <v>768</v>
      </c>
      <c r="L38" s="263">
        <v>351</v>
      </c>
      <c r="M38" s="265">
        <f t="shared" si="5"/>
        <v>0.45703125</v>
      </c>
      <c r="N38" s="262">
        <v>2418</v>
      </c>
      <c r="O38" s="263">
        <v>987</v>
      </c>
      <c r="P38" s="265">
        <f t="shared" si="6"/>
        <v>0.40818858560794047</v>
      </c>
      <c r="Q38" s="264">
        <f t="shared" si="7"/>
        <v>-0.68238213399503722</v>
      </c>
      <c r="R38" s="264">
        <f t="shared" si="8"/>
        <v>-0.64437689969604861</v>
      </c>
      <c r="S38" s="266">
        <f t="shared" si="9"/>
        <v>4.8842664392059532E-2</v>
      </c>
      <c r="T38" s="240"/>
    </row>
    <row r="39" spans="1:20" ht="16.5" x14ac:dyDescent="0.3">
      <c r="A39" s="261" t="s">
        <v>522</v>
      </c>
      <c r="B39" s="262">
        <v>0</v>
      </c>
      <c r="C39" s="263">
        <v>0</v>
      </c>
      <c r="D39" s="264" t="str">
        <f t="shared" si="0"/>
        <v/>
      </c>
      <c r="E39" s="262">
        <v>0</v>
      </c>
      <c r="F39" s="263">
        <v>0</v>
      </c>
      <c r="G39" s="265" t="str">
        <f t="shared" si="1"/>
        <v/>
      </c>
      <c r="H39" s="264" t="str">
        <f t="shared" si="2"/>
        <v/>
      </c>
      <c r="I39" s="264" t="str">
        <f t="shared" si="3"/>
        <v/>
      </c>
      <c r="J39" s="266" t="str">
        <f t="shared" si="4"/>
        <v/>
      </c>
      <c r="K39" s="262">
        <v>0</v>
      </c>
      <c r="L39" s="263">
        <v>0</v>
      </c>
      <c r="M39" s="265" t="str">
        <f t="shared" si="5"/>
        <v/>
      </c>
      <c r="N39" s="262">
        <v>39</v>
      </c>
      <c r="O39" s="263">
        <v>16</v>
      </c>
      <c r="P39" s="265">
        <f t="shared" si="6"/>
        <v>0.41025641025641024</v>
      </c>
      <c r="Q39" s="264">
        <f t="shared" si="7"/>
        <v>-1</v>
      </c>
      <c r="R39" s="264">
        <f t="shared" si="8"/>
        <v>-1</v>
      </c>
      <c r="S39" s="266" t="str">
        <f t="shared" si="9"/>
        <v/>
      </c>
      <c r="T39" s="240"/>
    </row>
    <row r="40" spans="1:20" ht="16.5" x14ac:dyDescent="0.3">
      <c r="A40" s="261" t="s">
        <v>523</v>
      </c>
      <c r="B40" s="262">
        <v>0</v>
      </c>
      <c r="C40" s="263">
        <v>0</v>
      </c>
      <c r="D40" s="264" t="str">
        <f t="shared" si="0"/>
        <v/>
      </c>
      <c r="E40" s="262">
        <v>1400</v>
      </c>
      <c r="F40" s="263">
        <v>702</v>
      </c>
      <c r="G40" s="265">
        <f t="shared" si="1"/>
        <v>0.50142857142857145</v>
      </c>
      <c r="H40" s="264">
        <f t="shared" si="2"/>
        <v>-1</v>
      </c>
      <c r="I40" s="264">
        <f t="shared" si="3"/>
        <v>-1</v>
      </c>
      <c r="J40" s="266" t="str">
        <f t="shared" si="4"/>
        <v/>
      </c>
      <c r="K40" s="262">
        <v>400</v>
      </c>
      <c r="L40" s="263">
        <v>200</v>
      </c>
      <c r="M40" s="265">
        <f t="shared" si="5"/>
        <v>0.5</v>
      </c>
      <c r="N40" s="262">
        <v>9050</v>
      </c>
      <c r="O40" s="263">
        <v>4030</v>
      </c>
      <c r="P40" s="265">
        <f t="shared" si="6"/>
        <v>0.4453038674033149</v>
      </c>
      <c r="Q40" s="264">
        <f t="shared" si="7"/>
        <v>-0.95580110497237569</v>
      </c>
      <c r="R40" s="264">
        <f t="shared" si="8"/>
        <v>-0.95037220843672454</v>
      </c>
      <c r="S40" s="266">
        <f t="shared" si="9"/>
        <v>5.4696132596685099E-2</v>
      </c>
      <c r="T40" s="240"/>
    </row>
    <row r="41" spans="1:20" ht="16.5" x14ac:dyDescent="0.3">
      <c r="A41" s="261" t="s">
        <v>524</v>
      </c>
      <c r="B41" s="262">
        <v>0</v>
      </c>
      <c r="C41" s="263">
        <v>0</v>
      </c>
      <c r="D41" s="264" t="str">
        <f t="shared" si="0"/>
        <v/>
      </c>
      <c r="E41" s="262">
        <v>0</v>
      </c>
      <c r="F41" s="263">
        <v>0</v>
      </c>
      <c r="G41" s="265" t="str">
        <f t="shared" si="1"/>
        <v/>
      </c>
      <c r="H41" s="264" t="str">
        <f t="shared" si="2"/>
        <v/>
      </c>
      <c r="I41" s="264" t="str">
        <f t="shared" si="3"/>
        <v/>
      </c>
      <c r="J41" s="266" t="str">
        <f t="shared" si="4"/>
        <v/>
      </c>
      <c r="K41" s="262">
        <v>0</v>
      </c>
      <c r="L41" s="263">
        <v>0</v>
      </c>
      <c r="M41" s="265" t="str">
        <f t="shared" si="5"/>
        <v/>
      </c>
      <c r="N41" s="262">
        <v>400</v>
      </c>
      <c r="O41" s="263">
        <v>252</v>
      </c>
      <c r="P41" s="265">
        <f t="shared" si="6"/>
        <v>0.63</v>
      </c>
      <c r="Q41" s="264">
        <f t="shared" si="7"/>
        <v>-1</v>
      </c>
      <c r="R41" s="264">
        <f t="shared" si="8"/>
        <v>-1</v>
      </c>
      <c r="S41" s="266" t="str">
        <f t="shared" si="9"/>
        <v/>
      </c>
      <c r="T41" s="240"/>
    </row>
    <row r="42" spans="1:20" ht="16.5" x14ac:dyDescent="0.3">
      <c r="A42" s="261" t="s">
        <v>525</v>
      </c>
      <c r="B42" s="262">
        <v>0</v>
      </c>
      <c r="C42" s="263">
        <v>0</v>
      </c>
      <c r="D42" s="264" t="str">
        <f t="shared" si="0"/>
        <v/>
      </c>
      <c r="E42" s="262">
        <v>750</v>
      </c>
      <c r="F42" s="263">
        <v>476</v>
      </c>
      <c r="G42" s="265">
        <f t="shared" si="1"/>
        <v>0.63466666666666671</v>
      </c>
      <c r="H42" s="264">
        <f t="shared" si="2"/>
        <v>-1</v>
      </c>
      <c r="I42" s="264">
        <f t="shared" si="3"/>
        <v>-1</v>
      </c>
      <c r="J42" s="266" t="str">
        <f t="shared" si="4"/>
        <v/>
      </c>
      <c r="K42" s="262">
        <v>0</v>
      </c>
      <c r="L42" s="263">
        <v>0</v>
      </c>
      <c r="M42" s="265" t="str">
        <f t="shared" si="5"/>
        <v/>
      </c>
      <c r="N42" s="262">
        <v>1050</v>
      </c>
      <c r="O42" s="263">
        <v>772</v>
      </c>
      <c r="P42" s="265">
        <f t="shared" si="6"/>
        <v>0.73523809523809525</v>
      </c>
      <c r="Q42" s="264">
        <f t="shared" si="7"/>
        <v>-1</v>
      </c>
      <c r="R42" s="264">
        <f t="shared" si="8"/>
        <v>-1</v>
      </c>
      <c r="S42" s="266" t="str">
        <f t="shared" si="9"/>
        <v/>
      </c>
      <c r="T42" s="240"/>
    </row>
    <row r="43" spans="1:20" ht="16.5" x14ac:dyDescent="0.3">
      <c r="A43" s="261" t="s">
        <v>526</v>
      </c>
      <c r="B43" s="262">
        <v>0</v>
      </c>
      <c r="C43" s="263">
        <v>0</v>
      </c>
      <c r="D43" s="264" t="str">
        <f t="shared" si="0"/>
        <v/>
      </c>
      <c r="E43" s="262">
        <v>0</v>
      </c>
      <c r="F43" s="263">
        <v>0</v>
      </c>
      <c r="G43" s="265" t="str">
        <f t="shared" si="1"/>
        <v/>
      </c>
      <c r="H43" s="264" t="str">
        <f t="shared" si="2"/>
        <v/>
      </c>
      <c r="I43" s="264" t="str">
        <f t="shared" si="3"/>
        <v/>
      </c>
      <c r="J43" s="266" t="str">
        <f t="shared" si="4"/>
        <v/>
      </c>
      <c r="K43" s="262">
        <v>120</v>
      </c>
      <c r="L43" s="263">
        <v>51</v>
      </c>
      <c r="M43" s="265">
        <f t="shared" si="5"/>
        <v>0.42499999999999999</v>
      </c>
      <c r="N43" s="262">
        <v>0</v>
      </c>
      <c r="O43" s="263">
        <v>0</v>
      </c>
      <c r="P43" s="265" t="str">
        <f t="shared" si="6"/>
        <v/>
      </c>
      <c r="Q43" s="264" t="str">
        <f t="shared" si="7"/>
        <v/>
      </c>
      <c r="R43" s="264" t="str">
        <f t="shared" si="8"/>
        <v/>
      </c>
      <c r="S43" s="266" t="str">
        <f t="shared" si="9"/>
        <v/>
      </c>
      <c r="T43" s="240"/>
    </row>
    <row r="44" spans="1:20" ht="16.5" x14ac:dyDescent="0.3">
      <c r="A44" s="261" t="s">
        <v>527</v>
      </c>
      <c r="B44" s="262">
        <v>0</v>
      </c>
      <c r="C44" s="263">
        <v>0</v>
      </c>
      <c r="D44" s="264" t="str">
        <f t="shared" si="0"/>
        <v/>
      </c>
      <c r="E44" s="262">
        <v>0</v>
      </c>
      <c r="F44" s="263">
        <v>0</v>
      </c>
      <c r="G44" s="265" t="str">
        <f t="shared" si="1"/>
        <v/>
      </c>
      <c r="H44" s="264" t="str">
        <f t="shared" si="2"/>
        <v/>
      </c>
      <c r="I44" s="264" t="str">
        <f t="shared" si="3"/>
        <v/>
      </c>
      <c r="J44" s="266" t="str">
        <f t="shared" si="4"/>
        <v/>
      </c>
      <c r="K44" s="262">
        <v>14383</v>
      </c>
      <c r="L44" s="263">
        <v>10302</v>
      </c>
      <c r="M44" s="265">
        <f t="shared" si="5"/>
        <v>0.71626225404992006</v>
      </c>
      <c r="N44" s="262">
        <v>0</v>
      </c>
      <c r="O44" s="263">
        <v>0</v>
      </c>
      <c r="P44" s="265" t="str">
        <f t="shared" si="6"/>
        <v/>
      </c>
      <c r="Q44" s="264" t="str">
        <f t="shared" si="7"/>
        <v/>
      </c>
      <c r="R44" s="264" t="str">
        <f t="shared" si="8"/>
        <v/>
      </c>
      <c r="S44" s="266" t="str">
        <f t="shared" si="9"/>
        <v/>
      </c>
      <c r="T44" s="240"/>
    </row>
    <row r="45" spans="1:20" ht="16.5" x14ac:dyDescent="0.3">
      <c r="A45" s="261" t="s">
        <v>528</v>
      </c>
      <c r="B45" s="262">
        <v>0</v>
      </c>
      <c r="C45" s="263">
        <v>0</v>
      </c>
      <c r="D45" s="264" t="str">
        <f t="shared" si="0"/>
        <v/>
      </c>
      <c r="E45" s="262">
        <v>5760</v>
      </c>
      <c r="F45" s="263">
        <v>5170</v>
      </c>
      <c r="G45" s="265">
        <f t="shared" si="1"/>
        <v>0.89756944444444442</v>
      </c>
      <c r="H45" s="264">
        <f t="shared" si="2"/>
        <v>-1</v>
      </c>
      <c r="I45" s="264">
        <f t="shared" si="3"/>
        <v>-1</v>
      </c>
      <c r="J45" s="266" t="str">
        <f t="shared" si="4"/>
        <v/>
      </c>
      <c r="K45" s="262">
        <v>29760</v>
      </c>
      <c r="L45" s="263">
        <v>22880</v>
      </c>
      <c r="M45" s="265">
        <f t="shared" si="5"/>
        <v>0.76881720430107525</v>
      </c>
      <c r="N45" s="262">
        <v>21840</v>
      </c>
      <c r="O45" s="263">
        <v>16722</v>
      </c>
      <c r="P45" s="265">
        <f t="shared" si="6"/>
        <v>0.76565934065934071</v>
      </c>
      <c r="Q45" s="264">
        <f t="shared" si="7"/>
        <v>0.36263736263736268</v>
      </c>
      <c r="R45" s="264">
        <f t="shared" si="8"/>
        <v>0.36825738548020581</v>
      </c>
      <c r="S45" s="266">
        <f t="shared" si="9"/>
        <v>3.1578636417345374E-3</v>
      </c>
      <c r="T45" s="240"/>
    </row>
    <row r="46" spans="1:20" ht="17.25" thickBot="1" x14ac:dyDescent="0.35">
      <c r="A46" s="261" t="s">
        <v>529</v>
      </c>
      <c r="B46" s="262">
        <v>0</v>
      </c>
      <c r="C46" s="263">
        <v>0</v>
      </c>
      <c r="D46" s="264" t="str">
        <f t="shared" si="0"/>
        <v/>
      </c>
      <c r="E46" s="262">
        <v>0</v>
      </c>
      <c r="F46" s="263">
        <v>0</v>
      </c>
      <c r="G46" s="265" t="str">
        <f t="shared" si="1"/>
        <v/>
      </c>
      <c r="H46" s="264" t="str">
        <f t="shared" si="2"/>
        <v/>
      </c>
      <c r="I46" s="264" t="str">
        <f t="shared" si="3"/>
        <v/>
      </c>
      <c r="J46" s="266" t="str">
        <f t="shared" si="4"/>
        <v/>
      </c>
      <c r="K46" s="262">
        <v>284</v>
      </c>
      <c r="L46" s="263">
        <v>61</v>
      </c>
      <c r="M46" s="265">
        <f t="shared" si="5"/>
        <v>0.21478873239436619</v>
      </c>
      <c r="N46" s="262">
        <v>0</v>
      </c>
      <c r="O46" s="263">
        <v>0</v>
      </c>
      <c r="P46" s="265" t="str">
        <f t="shared" si="6"/>
        <v/>
      </c>
      <c r="Q46" s="264" t="str">
        <f t="shared" si="7"/>
        <v/>
      </c>
      <c r="R46" s="264" t="str">
        <f t="shared" si="8"/>
        <v/>
      </c>
      <c r="S46" s="266" t="str">
        <f t="shared" si="9"/>
        <v/>
      </c>
      <c r="T46" s="240"/>
    </row>
    <row r="47" spans="1:20" ht="18" thickTop="1" x14ac:dyDescent="0.3">
      <c r="A47" s="253" t="s">
        <v>608</v>
      </c>
      <c r="B47" s="254">
        <v>437594</v>
      </c>
      <c r="C47" s="255">
        <v>349565</v>
      </c>
      <c r="D47" s="256">
        <f t="shared" si="0"/>
        <v>0.79883407907786674</v>
      </c>
      <c r="E47" s="254">
        <v>423041</v>
      </c>
      <c r="F47" s="255">
        <v>343646</v>
      </c>
      <c r="G47" s="257">
        <f t="shared" si="1"/>
        <v>0.81232315543883449</v>
      </c>
      <c r="H47" s="256">
        <f t="shared" si="2"/>
        <v>3.4400920950924396E-2</v>
      </c>
      <c r="I47" s="256">
        <f t="shared" si="3"/>
        <v>1.722412017017505E-2</v>
      </c>
      <c r="J47" s="258">
        <f t="shared" si="4"/>
        <v>-1.3489076360967744E-2</v>
      </c>
      <c r="K47" s="259">
        <v>3001194</v>
      </c>
      <c r="L47" s="254">
        <v>2378768</v>
      </c>
      <c r="M47" s="257">
        <f t="shared" si="5"/>
        <v>0.79260720899748571</v>
      </c>
      <c r="N47" s="254">
        <v>2812826</v>
      </c>
      <c r="O47" s="255">
        <v>2320493</v>
      </c>
      <c r="P47" s="257">
        <f t="shared" si="6"/>
        <v>0.82496855475596431</v>
      </c>
      <c r="Q47" s="256">
        <f t="shared" si="7"/>
        <v>6.6967526608471273E-2</v>
      </c>
      <c r="R47" s="256">
        <f t="shared" si="8"/>
        <v>2.5113197928198883E-2</v>
      </c>
      <c r="S47" s="258">
        <f t="shared" si="9"/>
        <v>-3.2361345758478599E-2</v>
      </c>
      <c r="T47" s="240"/>
    </row>
    <row r="48" spans="1:20" ht="16.5" x14ac:dyDescent="0.3">
      <c r="A48" s="261" t="s">
        <v>223</v>
      </c>
      <c r="B48" s="262">
        <v>94521</v>
      </c>
      <c r="C48" s="263">
        <v>75112</v>
      </c>
      <c r="D48" s="264">
        <f t="shared" si="0"/>
        <v>0.79465938786089863</v>
      </c>
      <c r="E48" s="262">
        <v>93281</v>
      </c>
      <c r="F48" s="263">
        <v>78250</v>
      </c>
      <c r="G48" s="265">
        <f t="shared" si="1"/>
        <v>0.83886321973392219</v>
      </c>
      <c r="H48" s="264">
        <f t="shared" si="2"/>
        <v>1.3293167954888885E-2</v>
      </c>
      <c r="I48" s="264">
        <f t="shared" si="3"/>
        <v>-4.0102236421725279E-2</v>
      </c>
      <c r="J48" s="266">
        <f t="shared" si="4"/>
        <v>-4.4203831873023569E-2</v>
      </c>
      <c r="K48" s="262">
        <v>652330</v>
      </c>
      <c r="L48" s="263">
        <v>521672</v>
      </c>
      <c r="M48" s="265">
        <f t="shared" si="5"/>
        <v>0.79970567044287399</v>
      </c>
      <c r="N48" s="262">
        <v>618908</v>
      </c>
      <c r="O48" s="263">
        <v>514392</v>
      </c>
      <c r="P48" s="265">
        <f t="shared" si="6"/>
        <v>0.83112837449184696</v>
      </c>
      <c r="Q48" s="264">
        <f t="shared" si="7"/>
        <v>5.4001564045059958E-2</v>
      </c>
      <c r="R48" s="264">
        <f t="shared" si="8"/>
        <v>1.4152630678548661E-2</v>
      </c>
      <c r="S48" s="266">
        <f t="shared" si="9"/>
        <v>-3.142270404897296E-2</v>
      </c>
      <c r="T48" s="240"/>
    </row>
    <row r="49" spans="1:20" ht="16.5" x14ac:dyDescent="0.3">
      <c r="A49" s="261" t="s">
        <v>224</v>
      </c>
      <c r="B49" s="262">
        <v>70685</v>
      </c>
      <c r="C49" s="263">
        <v>57883</v>
      </c>
      <c r="D49" s="264">
        <f t="shared" si="0"/>
        <v>0.81888660960599846</v>
      </c>
      <c r="E49" s="262">
        <v>64883</v>
      </c>
      <c r="F49" s="263">
        <v>56726</v>
      </c>
      <c r="G49" s="265">
        <f t="shared" si="1"/>
        <v>0.87428139882557832</v>
      </c>
      <c r="H49" s="264">
        <f t="shared" si="2"/>
        <v>8.9422498959665919E-2</v>
      </c>
      <c r="I49" s="264">
        <f t="shared" si="3"/>
        <v>2.0396290942424899E-2</v>
      </c>
      <c r="J49" s="266">
        <f t="shared" si="4"/>
        <v>-5.5394789219579854E-2</v>
      </c>
      <c r="K49" s="262">
        <v>466302</v>
      </c>
      <c r="L49" s="263">
        <v>399480</v>
      </c>
      <c r="M49" s="265">
        <f t="shared" si="5"/>
        <v>0.85669801973828119</v>
      </c>
      <c r="N49" s="262">
        <v>428748</v>
      </c>
      <c r="O49" s="263">
        <v>379717</v>
      </c>
      <c r="P49" s="265">
        <f t="shared" si="6"/>
        <v>0.88564144905632214</v>
      </c>
      <c r="Q49" s="264">
        <f t="shared" si="7"/>
        <v>8.7589912955862159E-2</v>
      </c>
      <c r="R49" s="264">
        <f t="shared" si="8"/>
        <v>5.2046655798923869E-2</v>
      </c>
      <c r="S49" s="266">
        <f t="shared" si="9"/>
        <v>-2.8943429318040947E-2</v>
      </c>
      <c r="T49" s="240"/>
    </row>
    <row r="50" spans="1:20" ht="16.5" x14ac:dyDescent="0.3">
      <c r="A50" s="261" t="s">
        <v>225</v>
      </c>
      <c r="B50" s="262">
        <v>45397</v>
      </c>
      <c r="C50" s="263">
        <v>39199</v>
      </c>
      <c r="D50" s="264">
        <f t="shared" si="0"/>
        <v>0.86347115448157363</v>
      </c>
      <c r="E50" s="262">
        <v>58715</v>
      </c>
      <c r="F50" s="263">
        <v>48200</v>
      </c>
      <c r="G50" s="265">
        <f t="shared" si="1"/>
        <v>0.82091458741377843</v>
      </c>
      <c r="H50" s="264">
        <f t="shared" si="2"/>
        <v>-0.2268244911862386</v>
      </c>
      <c r="I50" s="264">
        <f t="shared" si="3"/>
        <v>-0.18674273858921164</v>
      </c>
      <c r="J50" s="266">
        <f t="shared" si="4"/>
        <v>4.2556567067795203E-2</v>
      </c>
      <c r="K50" s="262">
        <v>305326</v>
      </c>
      <c r="L50" s="263">
        <v>257006</v>
      </c>
      <c r="M50" s="265">
        <f t="shared" si="5"/>
        <v>0.84174292395668893</v>
      </c>
      <c r="N50" s="262">
        <v>393325</v>
      </c>
      <c r="O50" s="263">
        <v>329752</v>
      </c>
      <c r="P50" s="265">
        <f t="shared" si="6"/>
        <v>0.8383703044556029</v>
      </c>
      <c r="Q50" s="264">
        <f t="shared" si="7"/>
        <v>-0.22373101125023831</v>
      </c>
      <c r="R50" s="264">
        <f t="shared" si="8"/>
        <v>-0.22060821465828861</v>
      </c>
      <c r="S50" s="266">
        <f t="shared" si="9"/>
        <v>3.3726195010860271E-3</v>
      </c>
      <c r="T50" s="240"/>
    </row>
    <row r="51" spans="1:20" ht="16.5" x14ac:dyDescent="0.3">
      <c r="A51" s="261" t="s">
        <v>226</v>
      </c>
      <c r="B51" s="262">
        <v>41784</v>
      </c>
      <c r="C51" s="263">
        <v>34951</v>
      </c>
      <c r="D51" s="264">
        <f t="shared" si="0"/>
        <v>0.8364685046907907</v>
      </c>
      <c r="E51" s="262">
        <v>51653</v>
      </c>
      <c r="F51" s="263">
        <v>40350</v>
      </c>
      <c r="G51" s="265">
        <f t="shared" si="1"/>
        <v>0.78117437515729971</v>
      </c>
      <c r="H51" s="264">
        <f t="shared" si="2"/>
        <v>-0.19106344258803942</v>
      </c>
      <c r="I51" s="264">
        <f t="shared" si="3"/>
        <v>-0.13380421313506818</v>
      </c>
      <c r="J51" s="266">
        <f t="shared" si="4"/>
        <v>5.5294129533490999E-2</v>
      </c>
      <c r="K51" s="262">
        <v>285043</v>
      </c>
      <c r="L51" s="263">
        <v>235203</v>
      </c>
      <c r="M51" s="265">
        <f t="shared" si="5"/>
        <v>0.82514918801724657</v>
      </c>
      <c r="N51" s="262">
        <v>289473</v>
      </c>
      <c r="O51" s="263">
        <v>231520</v>
      </c>
      <c r="P51" s="265">
        <f t="shared" si="6"/>
        <v>0.7997982540686005</v>
      </c>
      <c r="Q51" s="264">
        <f t="shared" si="7"/>
        <v>-1.5303672535953217E-2</v>
      </c>
      <c r="R51" s="264">
        <f t="shared" si="8"/>
        <v>1.5907912923289524E-2</v>
      </c>
      <c r="S51" s="266">
        <f t="shared" si="9"/>
        <v>2.5350933948646071E-2</v>
      </c>
      <c r="T51" s="240"/>
    </row>
    <row r="52" spans="1:20" ht="16.5" x14ac:dyDescent="0.3">
      <c r="A52" s="261" t="s">
        <v>227</v>
      </c>
      <c r="B52" s="262">
        <v>31749</v>
      </c>
      <c r="C52" s="263">
        <v>25845</v>
      </c>
      <c r="D52" s="264">
        <f t="shared" si="0"/>
        <v>0.81404138713030327</v>
      </c>
      <c r="E52" s="262">
        <v>25507</v>
      </c>
      <c r="F52" s="263">
        <v>19874</v>
      </c>
      <c r="G52" s="265">
        <f t="shared" si="1"/>
        <v>0.77915866232798836</v>
      </c>
      <c r="H52" s="264">
        <f t="shared" si="2"/>
        <v>0.24471713647234083</v>
      </c>
      <c r="I52" s="264">
        <f t="shared" si="3"/>
        <v>0.30044278957431825</v>
      </c>
      <c r="J52" s="266">
        <f t="shared" si="4"/>
        <v>3.4882724802314913E-2</v>
      </c>
      <c r="K52" s="262">
        <v>223414</v>
      </c>
      <c r="L52" s="263">
        <v>177233</v>
      </c>
      <c r="M52" s="265">
        <f t="shared" si="5"/>
        <v>0.79329406393511592</v>
      </c>
      <c r="N52" s="262">
        <v>220345</v>
      </c>
      <c r="O52" s="263">
        <v>188492</v>
      </c>
      <c r="P52" s="265">
        <f t="shared" si="6"/>
        <v>0.85544033220631288</v>
      </c>
      <c r="Q52" s="264">
        <f t="shared" si="7"/>
        <v>1.3928158115682265E-2</v>
      </c>
      <c r="R52" s="264">
        <f t="shared" si="8"/>
        <v>-5.973197801498209E-2</v>
      </c>
      <c r="S52" s="266">
        <f t="shared" si="9"/>
        <v>-6.2146268271196958E-2</v>
      </c>
      <c r="T52" s="240"/>
    </row>
    <row r="53" spans="1:20" ht="16.5" x14ac:dyDescent="0.3">
      <c r="A53" s="261" t="s">
        <v>228</v>
      </c>
      <c r="B53" s="262">
        <v>27763</v>
      </c>
      <c r="C53" s="263">
        <v>23628</v>
      </c>
      <c r="D53" s="264">
        <f t="shared" si="0"/>
        <v>0.85106076432662181</v>
      </c>
      <c r="E53" s="262">
        <v>29458</v>
      </c>
      <c r="F53" s="263">
        <v>21895</v>
      </c>
      <c r="G53" s="265">
        <f t="shared" si="1"/>
        <v>0.74326159277615589</v>
      </c>
      <c r="H53" s="264">
        <f t="shared" si="2"/>
        <v>-5.7539547830809945E-2</v>
      </c>
      <c r="I53" s="264">
        <f t="shared" si="3"/>
        <v>7.9150490979675636E-2</v>
      </c>
      <c r="J53" s="266">
        <f t="shared" si="4"/>
        <v>0.10779917155046592</v>
      </c>
      <c r="K53" s="262">
        <v>187545</v>
      </c>
      <c r="L53" s="263">
        <v>157878</v>
      </c>
      <c r="M53" s="265">
        <f t="shared" si="5"/>
        <v>0.84181396464848435</v>
      </c>
      <c r="N53" s="262">
        <v>189067</v>
      </c>
      <c r="O53" s="263">
        <v>150603</v>
      </c>
      <c r="P53" s="265">
        <f t="shared" si="6"/>
        <v>0.79655889182141781</v>
      </c>
      <c r="Q53" s="264">
        <f t="shared" si="7"/>
        <v>-8.0500563292378313E-3</v>
      </c>
      <c r="R53" s="264">
        <f t="shared" si="8"/>
        <v>4.8305810641222191E-2</v>
      </c>
      <c r="S53" s="266">
        <f t="shared" si="9"/>
        <v>4.5255072827066534E-2</v>
      </c>
      <c r="T53" s="240"/>
    </row>
    <row r="54" spans="1:20" ht="16.5" x14ac:dyDescent="0.3">
      <c r="A54" s="261" t="s">
        <v>229</v>
      </c>
      <c r="B54" s="262">
        <v>20363</v>
      </c>
      <c r="C54" s="263">
        <v>16117</v>
      </c>
      <c r="D54" s="264">
        <f t="shared" si="0"/>
        <v>0.79148455532092521</v>
      </c>
      <c r="E54" s="262">
        <v>12172</v>
      </c>
      <c r="F54" s="263">
        <v>9379</v>
      </c>
      <c r="G54" s="265">
        <f t="shared" si="1"/>
        <v>0.77053894183371674</v>
      </c>
      <c r="H54" s="264">
        <f t="shared" si="2"/>
        <v>0.67293789023989481</v>
      </c>
      <c r="I54" s="264">
        <f t="shared" si="3"/>
        <v>0.71841347691651558</v>
      </c>
      <c r="J54" s="266">
        <f t="shared" si="4"/>
        <v>2.094561348720847E-2</v>
      </c>
      <c r="K54" s="262">
        <v>140815</v>
      </c>
      <c r="L54" s="263">
        <v>91431</v>
      </c>
      <c r="M54" s="265">
        <f t="shared" si="5"/>
        <v>0.64929872527784682</v>
      </c>
      <c r="N54" s="262">
        <v>86932</v>
      </c>
      <c r="O54" s="263">
        <v>63748</v>
      </c>
      <c r="P54" s="265">
        <f t="shared" si="6"/>
        <v>0.73330879307964847</v>
      </c>
      <c r="Q54" s="264">
        <f t="shared" si="7"/>
        <v>0.61982929186030455</v>
      </c>
      <c r="R54" s="264">
        <f t="shared" si="8"/>
        <v>0.43425676099642341</v>
      </c>
      <c r="S54" s="266">
        <f t="shared" si="9"/>
        <v>-8.4010067801801647E-2</v>
      </c>
      <c r="T54" s="240"/>
    </row>
    <row r="55" spans="1:20" ht="16.5" x14ac:dyDescent="0.3">
      <c r="A55" s="261" t="s">
        <v>230</v>
      </c>
      <c r="B55" s="262">
        <v>17637</v>
      </c>
      <c r="C55" s="263">
        <v>13479</v>
      </c>
      <c r="D55" s="264">
        <f t="shared" si="0"/>
        <v>0.7642456200034019</v>
      </c>
      <c r="E55" s="262">
        <v>9792</v>
      </c>
      <c r="F55" s="263">
        <v>7886</v>
      </c>
      <c r="G55" s="265">
        <f t="shared" si="1"/>
        <v>0.80535130718954251</v>
      </c>
      <c r="H55" s="264">
        <f t="shared" si="2"/>
        <v>0.80116421568627461</v>
      </c>
      <c r="I55" s="264">
        <f t="shared" si="3"/>
        <v>0.70923154958153689</v>
      </c>
      <c r="J55" s="266">
        <f t="shared" si="4"/>
        <v>-4.1105687186140605E-2</v>
      </c>
      <c r="K55" s="262">
        <v>128671</v>
      </c>
      <c r="L55" s="263">
        <v>96768</v>
      </c>
      <c r="M55" s="265">
        <f t="shared" si="5"/>
        <v>0.75205757319054023</v>
      </c>
      <c r="N55" s="262">
        <v>57852</v>
      </c>
      <c r="O55" s="263">
        <v>46605</v>
      </c>
      <c r="P55" s="265">
        <f t="shared" si="6"/>
        <v>0.80559012652976558</v>
      </c>
      <c r="Q55" s="264">
        <f t="shared" si="7"/>
        <v>1.2241409112908803</v>
      </c>
      <c r="R55" s="264">
        <f t="shared" si="8"/>
        <v>1.0763437399420663</v>
      </c>
      <c r="S55" s="266">
        <f t="shared" si="9"/>
        <v>-5.3532553339225353E-2</v>
      </c>
      <c r="T55" s="240"/>
    </row>
    <row r="56" spans="1:20" ht="16.5" x14ac:dyDescent="0.3">
      <c r="A56" s="261" t="s">
        <v>231</v>
      </c>
      <c r="B56" s="262">
        <v>14916</v>
      </c>
      <c r="C56" s="263">
        <v>11428</v>
      </c>
      <c r="D56" s="264">
        <f t="shared" si="0"/>
        <v>0.76615714668812018</v>
      </c>
      <c r="E56" s="262">
        <v>10812</v>
      </c>
      <c r="F56" s="263">
        <v>9074</v>
      </c>
      <c r="G56" s="265">
        <f t="shared" si="1"/>
        <v>0.83925268220495741</v>
      </c>
      <c r="H56" s="264">
        <f t="shared" si="2"/>
        <v>0.37957824639289672</v>
      </c>
      <c r="I56" s="264">
        <f t="shared" si="3"/>
        <v>0.25942252589817061</v>
      </c>
      <c r="J56" s="266">
        <f t="shared" si="4"/>
        <v>-7.3095535516837229E-2</v>
      </c>
      <c r="K56" s="262">
        <v>78824</v>
      </c>
      <c r="L56" s="263">
        <v>67799</v>
      </c>
      <c r="M56" s="265">
        <f t="shared" si="5"/>
        <v>0.86013143205115195</v>
      </c>
      <c r="N56" s="262">
        <v>63480</v>
      </c>
      <c r="O56" s="263">
        <v>56413</v>
      </c>
      <c r="P56" s="265">
        <f t="shared" si="6"/>
        <v>0.88867359798361689</v>
      </c>
      <c r="Q56" s="264">
        <f t="shared" si="7"/>
        <v>0.24171392564587268</v>
      </c>
      <c r="R56" s="264">
        <f t="shared" si="8"/>
        <v>0.20183291085388122</v>
      </c>
      <c r="S56" s="266">
        <f t="shared" si="9"/>
        <v>-2.8542165932464947E-2</v>
      </c>
      <c r="T56" s="240"/>
    </row>
    <row r="57" spans="1:20" ht="16.5" x14ac:dyDescent="0.3">
      <c r="A57" s="261" t="s">
        <v>232</v>
      </c>
      <c r="B57" s="262">
        <v>9646</v>
      </c>
      <c r="C57" s="263">
        <v>7526</v>
      </c>
      <c r="D57" s="264">
        <f t="shared" si="0"/>
        <v>0.78021978021978022</v>
      </c>
      <c r="E57" s="262">
        <v>3780</v>
      </c>
      <c r="F57" s="263">
        <v>2873</v>
      </c>
      <c r="G57" s="265">
        <f t="shared" si="1"/>
        <v>0.76005291005291009</v>
      </c>
      <c r="H57" s="264">
        <f t="shared" si="2"/>
        <v>1.5518518518518518</v>
      </c>
      <c r="I57" s="264">
        <f t="shared" si="3"/>
        <v>1.619561434041072</v>
      </c>
      <c r="J57" s="266">
        <f t="shared" si="4"/>
        <v>2.0166870166870132E-2</v>
      </c>
      <c r="K57" s="262">
        <v>85179</v>
      </c>
      <c r="L57" s="263">
        <v>62337</v>
      </c>
      <c r="M57" s="265">
        <f t="shared" si="5"/>
        <v>0.73183531152044523</v>
      </c>
      <c r="N57" s="262">
        <v>23904</v>
      </c>
      <c r="O57" s="263">
        <v>18223</v>
      </c>
      <c r="P57" s="265">
        <f t="shared" si="6"/>
        <v>0.76234103078982596</v>
      </c>
      <c r="Q57" s="264">
        <f t="shared" si="7"/>
        <v>2.5633785140562249</v>
      </c>
      <c r="R57" s="264">
        <f t="shared" si="8"/>
        <v>2.4207869176315646</v>
      </c>
      <c r="S57" s="266">
        <f t="shared" si="9"/>
        <v>-3.0505719269380727E-2</v>
      </c>
      <c r="T57" s="240"/>
    </row>
    <row r="58" spans="1:20" ht="17.25" x14ac:dyDescent="0.3">
      <c r="A58" s="261" t="s">
        <v>233</v>
      </c>
      <c r="B58" s="262">
        <v>9323</v>
      </c>
      <c r="C58" s="263">
        <v>7548</v>
      </c>
      <c r="D58" s="264">
        <f t="shared" si="0"/>
        <v>0.80961064035181807</v>
      </c>
      <c r="E58" s="262">
        <v>9406</v>
      </c>
      <c r="F58" s="263">
        <v>8659</v>
      </c>
      <c r="G58" s="265">
        <f t="shared" si="1"/>
        <v>0.92058260684669357</v>
      </c>
      <c r="H58" s="264">
        <f t="shared" si="2"/>
        <v>-8.8241547948118004E-3</v>
      </c>
      <c r="I58" s="264">
        <f t="shared" si="3"/>
        <v>-0.12830580898487121</v>
      </c>
      <c r="J58" s="266">
        <f t="shared" si="4"/>
        <v>-0.11097196649487551</v>
      </c>
      <c r="K58" s="262">
        <v>74435</v>
      </c>
      <c r="L58" s="263">
        <v>62279</v>
      </c>
      <c r="M58" s="265">
        <f t="shared" si="5"/>
        <v>0.83668972929401486</v>
      </c>
      <c r="N58" s="262">
        <v>83343</v>
      </c>
      <c r="O58" s="263">
        <v>74379</v>
      </c>
      <c r="P58" s="265">
        <f t="shared" si="6"/>
        <v>0.89244447644073288</v>
      </c>
      <c r="Q58" s="264">
        <f t="shared" si="7"/>
        <v>-0.10688360150222576</v>
      </c>
      <c r="R58" s="264">
        <f t="shared" si="8"/>
        <v>-0.16268032643622532</v>
      </c>
      <c r="S58" s="266">
        <f t="shared" si="9"/>
        <v>-5.575474714671802E-2</v>
      </c>
      <c r="T58" s="260"/>
    </row>
    <row r="59" spans="1:20" ht="16.5" x14ac:dyDescent="0.3">
      <c r="A59" s="261" t="s">
        <v>234</v>
      </c>
      <c r="B59" s="262">
        <v>9172</v>
      </c>
      <c r="C59" s="263">
        <v>8055</v>
      </c>
      <c r="D59" s="264">
        <f t="shared" si="0"/>
        <v>0.87821631051024862</v>
      </c>
      <c r="E59" s="262">
        <v>0</v>
      </c>
      <c r="F59" s="263">
        <v>0</v>
      </c>
      <c r="G59" s="265" t="str">
        <f t="shared" si="1"/>
        <v/>
      </c>
      <c r="H59" s="264" t="str">
        <f t="shared" si="2"/>
        <v/>
      </c>
      <c r="I59" s="264" t="str">
        <f t="shared" si="3"/>
        <v/>
      </c>
      <c r="J59" s="266" t="str">
        <f t="shared" si="4"/>
        <v/>
      </c>
      <c r="K59" s="262">
        <v>60820</v>
      </c>
      <c r="L59" s="263">
        <v>40462</v>
      </c>
      <c r="M59" s="265">
        <f t="shared" si="5"/>
        <v>0.66527458073002299</v>
      </c>
      <c r="N59" s="262">
        <v>38</v>
      </c>
      <c r="O59" s="263">
        <v>32</v>
      </c>
      <c r="P59" s="265">
        <f t="shared" si="6"/>
        <v>0.84210526315789469</v>
      </c>
      <c r="Q59" s="264">
        <f t="shared" si="7"/>
        <v>1599.5263157894738</v>
      </c>
      <c r="R59" s="264">
        <f t="shared" si="8"/>
        <v>1263.4375</v>
      </c>
      <c r="S59" s="266">
        <f t="shared" si="9"/>
        <v>-0.1768306824278717</v>
      </c>
    </row>
    <row r="60" spans="1:20" ht="16.5" x14ac:dyDescent="0.3">
      <c r="A60" s="261" t="s">
        <v>235</v>
      </c>
      <c r="B60" s="262">
        <v>7890</v>
      </c>
      <c r="C60" s="263">
        <v>4007</v>
      </c>
      <c r="D60" s="264">
        <f t="shared" si="0"/>
        <v>0.50785804816223068</v>
      </c>
      <c r="E60" s="262">
        <v>7800</v>
      </c>
      <c r="F60" s="263">
        <v>5016</v>
      </c>
      <c r="G60" s="265">
        <f t="shared" si="1"/>
        <v>0.6430769230769231</v>
      </c>
      <c r="H60" s="264">
        <f t="shared" si="2"/>
        <v>1.1538461538461497E-2</v>
      </c>
      <c r="I60" s="264">
        <f t="shared" si="3"/>
        <v>-0.20115629984051042</v>
      </c>
      <c r="J60" s="266">
        <f t="shared" si="4"/>
        <v>-0.13521887491469242</v>
      </c>
      <c r="K60" s="262">
        <v>52238</v>
      </c>
      <c r="L60" s="263">
        <v>31302</v>
      </c>
      <c r="M60" s="265">
        <f t="shared" si="5"/>
        <v>0.59921895937823044</v>
      </c>
      <c r="N60" s="262">
        <v>53460</v>
      </c>
      <c r="O60" s="263">
        <v>33531</v>
      </c>
      <c r="P60" s="265">
        <f t="shared" si="6"/>
        <v>0.62721661054994393</v>
      </c>
      <c r="Q60" s="264">
        <f t="shared" si="7"/>
        <v>-2.2858211747100676E-2</v>
      </c>
      <c r="R60" s="264">
        <f t="shared" si="8"/>
        <v>-6.6475798514807227E-2</v>
      </c>
      <c r="S60" s="266">
        <f t="shared" si="9"/>
        <v>-2.7997651171713489E-2</v>
      </c>
    </row>
    <row r="61" spans="1:20" ht="16.5" x14ac:dyDescent="0.3">
      <c r="A61" s="261" t="s">
        <v>236</v>
      </c>
      <c r="B61" s="262">
        <v>7440</v>
      </c>
      <c r="C61" s="263">
        <v>6692</v>
      </c>
      <c r="D61" s="264">
        <f t="shared" si="0"/>
        <v>0.89946236559139781</v>
      </c>
      <c r="E61" s="262">
        <v>7436</v>
      </c>
      <c r="F61" s="263">
        <v>6736</v>
      </c>
      <c r="G61" s="265">
        <f t="shared" si="1"/>
        <v>0.90586336740182893</v>
      </c>
      <c r="H61" s="264">
        <f t="shared" si="2"/>
        <v>5.3792361484661377E-4</v>
      </c>
      <c r="I61" s="264">
        <f t="shared" si="3"/>
        <v>-6.5320665083135054E-3</v>
      </c>
      <c r="J61" s="266">
        <f t="shared" si="4"/>
        <v>-6.4010018104311284E-3</v>
      </c>
      <c r="K61" s="262">
        <v>52201</v>
      </c>
      <c r="L61" s="263">
        <v>43084</v>
      </c>
      <c r="M61" s="265">
        <f t="shared" si="5"/>
        <v>0.82534817340663968</v>
      </c>
      <c r="N61" s="262">
        <v>50890</v>
      </c>
      <c r="O61" s="263">
        <v>44173</v>
      </c>
      <c r="P61" s="265">
        <f t="shared" si="6"/>
        <v>0.86800943210846926</v>
      </c>
      <c r="Q61" s="264">
        <f t="shared" si="7"/>
        <v>2.5761446256632015E-2</v>
      </c>
      <c r="R61" s="264">
        <f t="shared" si="8"/>
        <v>-2.4653068616575791E-2</v>
      </c>
      <c r="S61" s="266">
        <f t="shared" si="9"/>
        <v>-4.2661258701829574E-2</v>
      </c>
    </row>
    <row r="62" spans="1:20" ht="16.5" x14ac:dyDescent="0.3">
      <c r="A62" s="261" t="s">
        <v>237</v>
      </c>
      <c r="B62" s="262">
        <v>6908</v>
      </c>
      <c r="C62" s="263">
        <v>4621</v>
      </c>
      <c r="D62" s="264">
        <f t="shared" si="0"/>
        <v>0.66893456861609724</v>
      </c>
      <c r="E62" s="262">
        <v>7344</v>
      </c>
      <c r="F62" s="263">
        <v>3782</v>
      </c>
      <c r="G62" s="265">
        <f t="shared" si="1"/>
        <v>0.51497821350762529</v>
      </c>
      <c r="H62" s="264">
        <f t="shared" si="2"/>
        <v>-5.9368191721132946E-2</v>
      </c>
      <c r="I62" s="264">
        <f t="shared" si="3"/>
        <v>0.22184029613960865</v>
      </c>
      <c r="J62" s="266">
        <f t="shared" si="4"/>
        <v>0.15395635510847194</v>
      </c>
      <c r="K62" s="262">
        <v>49154</v>
      </c>
      <c r="L62" s="263">
        <v>24620</v>
      </c>
      <c r="M62" s="265">
        <f t="shared" si="5"/>
        <v>0.50087480164381337</v>
      </c>
      <c r="N62" s="262">
        <v>47232</v>
      </c>
      <c r="O62" s="263">
        <v>25609</v>
      </c>
      <c r="P62" s="265">
        <f t="shared" si="6"/>
        <v>0.54219596883468835</v>
      </c>
      <c r="Q62" s="264">
        <f t="shared" si="7"/>
        <v>4.0692750677506773E-2</v>
      </c>
      <c r="R62" s="264">
        <f t="shared" si="8"/>
        <v>-3.8619235425045861E-2</v>
      </c>
      <c r="S62" s="266">
        <f t="shared" si="9"/>
        <v>-4.1321167190874974E-2</v>
      </c>
    </row>
    <row r="63" spans="1:20" ht="16.5" x14ac:dyDescent="0.3">
      <c r="A63" s="261" t="s">
        <v>238</v>
      </c>
      <c r="B63" s="262">
        <v>6662</v>
      </c>
      <c r="C63" s="263">
        <v>5290</v>
      </c>
      <c r="D63" s="264">
        <f t="shared" si="0"/>
        <v>0.7940558390873611</v>
      </c>
      <c r="E63" s="262">
        <v>7440</v>
      </c>
      <c r="F63" s="263">
        <v>6138</v>
      </c>
      <c r="G63" s="265">
        <f t="shared" si="1"/>
        <v>0.82499999999999996</v>
      </c>
      <c r="H63" s="264">
        <f t="shared" si="2"/>
        <v>-0.10456989247311832</v>
      </c>
      <c r="I63" s="264">
        <f t="shared" si="3"/>
        <v>-0.13815575105897682</v>
      </c>
      <c r="J63" s="266">
        <f t="shared" si="4"/>
        <v>-3.0944160912638852E-2</v>
      </c>
      <c r="K63" s="262">
        <v>45785</v>
      </c>
      <c r="L63" s="263">
        <v>38712</v>
      </c>
      <c r="M63" s="265">
        <f t="shared" si="5"/>
        <v>0.84551709075024573</v>
      </c>
      <c r="N63" s="262">
        <v>50880</v>
      </c>
      <c r="O63" s="263">
        <v>41163</v>
      </c>
      <c r="P63" s="265">
        <f t="shared" si="6"/>
        <v>0.80902122641509433</v>
      </c>
      <c r="Q63" s="264">
        <f t="shared" si="7"/>
        <v>-0.1001375786163522</v>
      </c>
      <c r="R63" s="264">
        <f t="shared" si="8"/>
        <v>-5.9543765031703222E-2</v>
      </c>
      <c r="S63" s="266">
        <f t="shared" si="9"/>
        <v>3.6495864335151396E-2</v>
      </c>
    </row>
    <row r="64" spans="1:20" ht="16.5" x14ac:dyDescent="0.3">
      <c r="A64" s="261" t="s">
        <v>239</v>
      </c>
      <c r="B64" s="262">
        <v>2880</v>
      </c>
      <c r="C64" s="263">
        <v>1579</v>
      </c>
      <c r="D64" s="264">
        <f t="shared" si="0"/>
        <v>0.54826388888888888</v>
      </c>
      <c r="E64" s="262">
        <v>0</v>
      </c>
      <c r="F64" s="263">
        <v>0</v>
      </c>
      <c r="G64" s="265" t="str">
        <f t="shared" si="1"/>
        <v/>
      </c>
      <c r="H64" s="264" t="str">
        <f t="shared" si="2"/>
        <v/>
      </c>
      <c r="I64" s="264" t="str">
        <f t="shared" si="3"/>
        <v/>
      </c>
      <c r="J64" s="266" t="str">
        <f t="shared" si="4"/>
        <v/>
      </c>
      <c r="K64" s="262">
        <v>2880</v>
      </c>
      <c r="L64" s="263">
        <v>1579</v>
      </c>
      <c r="M64" s="265">
        <f t="shared" si="5"/>
        <v>0.54826388888888888</v>
      </c>
      <c r="N64" s="262">
        <v>0</v>
      </c>
      <c r="O64" s="263">
        <v>0</v>
      </c>
      <c r="P64" s="265" t="str">
        <f t="shared" si="6"/>
        <v/>
      </c>
      <c r="Q64" s="264" t="str">
        <f t="shared" si="7"/>
        <v/>
      </c>
      <c r="R64" s="264" t="str">
        <f t="shared" si="8"/>
        <v/>
      </c>
      <c r="S64" s="266" t="str">
        <f t="shared" si="9"/>
        <v/>
      </c>
    </row>
    <row r="65" spans="1:20" ht="16.5" x14ac:dyDescent="0.3">
      <c r="A65" s="261" t="s">
        <v>240</v>
      </c>
      <c r="B65" s="262">
        <v>2786</v>
      </c>
      <c r="C65" s="263">
        <v>2029</v>
      </c>
      <c r="D65" s="264">
        <f t="shared" si="0"/>
        <v>0.72828427853553479</v>
      </c>
      <c r="E65" s="262">
        <v>3098</v>
      </c>
      <c r="F65" s="263">
        <v>2272</v>
      </c>
      <c r="G65" s="265">
        <f t="shared" si="1"/>
        <v>0.73337637185280824</v>
      </c>
      <c r="H65" s="264">
        <f t="shared" si="2"/>
        <v>-0.10071013557133635</v>
      </c>
      <c r="I65" s="264">
        <f t="shared" si="3"/>
        <v>-0.10695422535211263</v>
      </c>
      <c r="J65" s="266">
        <f t="shared" si="4"/>
        <v>-5.0920933172734495E-3</v>
      </c>
      <c r="K65" s="262">
        <v>17618</v>
      </c>
      <c r="L65" s="263">
        <v>13718</v>
      </c>
      <c r="M65" s="265">
        <f t="shared" si="5"/>
        <v>0.77863548643432856</v>
      </c>
      <c r="N65" s="262">
        <v>22988</v>
      </c>
      <c r="O65" s="263">
        <v>14979</v>
      </c>
      <c r="P65" s="265">
        <f t="shared" si="6"/>
        <v>0.65160083521837475</v>
      </c>
      <c r="Q65" s="264">
        <f t="shared" si="7"/>
        <v>-0.23360013920306244</v>
      </c>
      <c r="R65" s="264">
        <f t="shared" si="8"/>
        <v>-8.4184525001668953E-2</v>
      </c>
      <c r="S65" s="266">
        <f t="shared" si="9"/>
        <v>0.12703465121595381</v>
      </c>
    </row>
    <row r="66" spans="1:20" ht="16.5" x14ac:dyDescent="0.3">
      <c r="A66" s="261" t="s">
        <v>241</v>
      </c>
      <c r="B66" s="262">
        <v>2736</v>
      </c>
      <c r="C66" s="263">
        <v>873</v>
      </c>
      <c r="D66" s="264">
        <f t="shared" si="0"/>
        <v>0.31907894736842107</v>
      </c>
      <c r="E66" s="262">
        <v>0</v>
      </c>
      <c r="F66" s="263">
        <v>0</v>
      </c>
      <c r="G66" s="265" t="str">
        <f t="shared" si="1"/>
        <v/>
      </c>
      <c r="H66" s="264" t="str">
        <f t="shared" si="2"/>
        <v/>
      </c>
      <c r="I66" s="264" t="str">
        <f t="shared" si="3"/>
        <v/>
      </c>
      <c r="J66" s="266" t="str">
        <f t="shared" si="4"/>
        <v/>
      </c>
      <c r="K66" s="262">
        <v>2736</v>
      </c>
      <c r="L66" s="263">
        <v>873</v>
      </c>
      <c r="M66" s="265">
        <f t="shared" si="5"/>
        <v>0.31907894736842107</v>
      </c>
      <c r="N66" s="262">
        <v>5616</v>
      </c>
      <c r="O66" s="263">
        <v>4484</v>
      </c>
      <c r="P66" s="265">
        <f t="shared" si="6"/>
        <v>0.79843304843304841</v>
      </c>
      <c r="Q66" s="264">
        <f t="shared" si="7"/>
        <v>-0.51282051282051277</v>
      </c>
      <c r="R66" s="264">
        <f t="shared" si="8"/>
        <v>-0.80530776092774303</v>
      </c>
      <c r="S66" s="266">
        <f t="shared" si="9"/>
        <v>-0.47935410106462734</v>
      </c>
    </row>
    <row r="67" spans="1:20" ht="16.5" x14ac:dyDescent="0.3">
      <c r="A67" s="261" t="s">
        <v>242</v>
      </c>
      <c r="B67" s="262">
        <v>1872</v>
      </c>
      <c r="C67" s="263">
        <v>1240</v>
      </c>
      <c r="D67" s="264">
        <f t="shared" si="0"/>
        <v>0.66239316239316237</v>
      </c>
      <c r="E67" s="262">
        <v>0</v>
      </c>
      <c r="F67" s="263">
        <v>0</v>
      </c>
      <c r="G67" s="265" t="str">
        <f t="shared" si="1"/>
        <v/>
      </c>
      <c r="H67" s="264" t="str">
        <f t="shared" si="2"/>
        <v/>
      </c>
      <c r="I67" s="264" t="str">
        <f t="shared" si="3"/>
        <v/>
      </c>
      <c r="J67" s="266" t="str">
        <f t="shared" si="4"/>
        <v/>
      </c>
      <c r="K67" s="262">
        <v>15300</v>
      </c>
      <c r="L67" s="263">
        <v>5047</v>
      </c>
      <c r="M67" s="265">
        <f t="shared" si="5"/>
        <v>0.32986928104575164</v>
      </c>
      <c r="N67" s="262">
        <v>0</v>
      </c>
      <c r="O67" s="263">
        <v>0</v>
      </c>
      <c r="P67" s="265" t="str">
        <f t="shared" si="6"/>
        <v/>
      </c>
      <c r="Q67" s="264" t="str">
        <f t="shared" si="7"/>
        <v/>
      </c>
      <c r="R67" s="264" t="str">
        <f t="shared" si="8"/>
        <v/>
      </c>
      <c r="S67" s="266" t="str">
        <f t="shared" si="9"/>
        <v/>
      </c>
    </row>
    <row r="68" spans="1:20" ht="16.5" x14ac:dyDescent="0.3">
      <c r="A68" s="261" t="s">
        <v>243</v>
      </c>
      <c r="B68" s="262">
        <v>1824</v>
      </c>
      <c r="C68" s="263">
        <v>388</v>
      </c>
      <c r="D68" s="264">
        <f t="shared" si="0"/>
        <v>0.21271929824561403</v>
      </c>
      <c r="E68" s="262">
        <v>120</v>
      </c>
      <c r="F68" s="263">
        <v>54</v>
      </c>
      <c r="G68" s="265">
        <f t="shared" si="1"/>
        <v>0.45</v>
      </c>
      <c r="H68" s="264">
        <f t="shared" si="2"/>
        <v>14.2</v>
      </c>
      <c r="I68" s="264">
        <f t="shared" si="3"/>
        <v>6.1851851851851851</v>
      </c>
      <c r="J68" s="266">
        <f t="shared" si="4"/>
        <v>-0.23728070175438598</v>
      </c>
      <c r="K68" s="262">
        <v>10032</v>
      </c>
      <c r="L68" s="263">
        <v>1646</v>
      </c>
      <c r="M68" s="265">
        <f t="shared" si="5"/>
        <v>0.16407496012759171</v>
      </c>
      <c r="N68" s="262">
        <v>120</v>
      </c>
      <c r="O68" s="263">
        <v>54</v>
      </c>
      <c r="P68" s="265">
        <f t="shared" si="6"/>
        <v>0.45</v>
      </c>
      <c r="Q68" s="264">
        <f t="shared" si="7"/>
        <v>82.6</v>
      </c>
      <c r="R68" s="264">
        <f t="shared" si="8"/>
        <v>29.481481481481481</v>
      </c>
      <c r="S68" s="266">
        <f t="shared" si="9"/>
        <v>-0.2859250398724083</v>
      </c>
    </row>
    <row r="69" spans="1:20" ht="16.5" x14ac:dyDescent="0.3">
      <c r="A69" s="261" t="s">
        <v>530</v>
      </c>
      <c r="B69" s="262">
        <v>1440</v>
      </c>
      <c r="C69" s="263">
        <v>1002</v>
      </c>
      <c r="D69" s="264">
        <f t="shared" si="0"/>
        <v>0.6958333333333333</v>
      </c>
      <c r="E69" s="262">
        <v>2712</v>
      </c>
      <c r="F69" s="263">
        <v>2296</v>
      </c>
      <c r="G69" s="265">
        <f t="shared" si="1"/>
        <v>0.84660766961651912</v>
      </c>
      <c r="H69" s="264">
        <f t="shared" si="2"/>
        <v>-0.46902654867256632</v>
      </c>
      <c r="I69" s="264">
        <f t="shared" si="3"/>
        <v>-0.56358885017421601</v>
      </c>
      <c r="J69" s="266">
        <f t="shared" si="4"/>
        <v>-0.15077433628318582</v>
      </c>
      <c r="K69" s="262">
        <v>15750</v>
      </c>
      <c r="L69" s="263">
        <v>11689</v>
      </c>
      <c r="M69" s="265">
        <f t="shared" si="5"/>
        <v>0.74215873015873013</v>
      </c>
      <c r="N69" s="262">
        <v>15456</v>
      </c>
      <c r="O69" s="263">
        <v>12678</v>
      </c>
      <c r="P69" s="265">
        <f t="shared" si="6"/>
        <v>0.82026397515527949</v>
      </c>
      <c r="Q69" s="264">
        <f t="shared" si="7"/>
        <v>1.9021739130434812E-2</v>
      </c>
      <c r="R69" s="264">
        <f t="shared" si="8"/>
        <v>-7.8009149708155867E-2</v>
      </c>
      <c r="S69" s="266">
        <f t="shared" si="9"/>
        <v>-7.8105244996549361E-2</v>
      </c>
    </row>
    <row r="70" spans="1:20" ht="16.5" x14ac:dyDescent="0.3">
      <c r="A70" s="261" t="s">
        <v>531</v>
      </c>
      <c r="B70" s="262">
        <v>1152</v>
      </c>
      <c r="C70" s="263">
        <v>300</v>
      </c>
      <c r="D70" s="264">
        <f t="shared" si="0"/>
        <v>0.26041666666666669</v>
      </c>
      <c r="E70" s="262">
        <v>1296</v>
      </c>
      <c r="F70" s="263">
        <v>981</v>
      </c>
      <c r="G70" s="265">
        <f t="shared" si="1"/>
        <v>0.75694444444444442</v>
      </c>
      <c r="H70" s="264">
        <f t="shared" si="2"/>
        <v>-0.11111111111111116</v>
      </c>
      <c r="I70" s="264">
        <f t="shared" si="3"/>
        <v>-0.6941896024464832</v>
      </c>
      <c r="J70" s="266">
        <f t="shared" si="4"/>
        <v>-0.49652777777777773</v>
      </c>
      <c r="K70" s="262">
        <v>12137</v>
      </c>
      <c r="L70" s="263">
        <v>8340</v>
      </c>
      <c r="M70" s="265">
        <f t="shared" si="5"/>
        <v>0.6871549806377194</v>
      </c>
      <c r="N70" s="262">
        <v>9936</v>
      </c>
      <c r="O70" s="263">
        <v>7627</v>
      </c>
      <c r="P70" s="265">
        <f t="shared" si="6"/>
        <v>0.76761272141706927</v>
      </c>
      <c r="Q70" s="264">
        <f t="shared" si="7"/>
        <v>0.22151771336553949</v>
      </c>
      <c r="R70" s="264">
        <f t="shared" si="8"/>
        <v>9.3483676412744243E-2</v>
      </c>
      <c r="S70" s="266">
        <f t="shared" si="9"/>
        <v>-8.0457740779349862E-2</v>
      </c>
    </row>
    <row r="71" spans="1:20" ht="17.25" x14ac:dyDescent="0.3">
      <c r="A71" s="261" t="s">
        <v>532</v>
      </c>
      <c r="B71" s="262">
        <v>792</v>
      </c>
      <c r="C71" s="263">
        <v>650</v>
      </c>
      <c r="D71" s="264">
        <f t="shared" si="0"/>
        <v>0.82070707070707072</v>
      </c>
      <c r="E71" s="262">
        <v>2304</v>
      </c>
      <c r="F71" s="263">
        <v>2177</v>
      </c>
      <c r="G71" s="265">
        <f t="shared" si="1"/>
        <v>0.94487847222222221</v>
      </c>
      <c r="H71" s="264">
        <f t="shared" si="2"/>
        <v>-0.65625</v>
      </c>
      <c r="I71" s="264">
        <f t="shared" si="3"/>
        <v>-0.70142397795130917</v>
      </c>
      <c r="J71" s="266">
        <f t="shared" si="4"/>
        <v>-0.12417140151515149</v>
      </c>
      <c r="K71" s="262">
        <v>9972</v>
      </c>
      <c r="L71" s="263">
        <v>8316</v>
      </c>
      <c r="M71" s="265">
        <f t="shared" si="5"/>
        <v>0.83393501805054149</v>
      </c>
      <c r="N71" s="262">
        <v>11232</v>
      </c>
      <c r="O71" s="263">
        <v>10062</v>
      </c>
      <c r="P71" s="265">
        <f t="shared" si="6"/>
        <v>0.89583333333333337</v>
      </c>
      <c r="Q71" s="264">
        <f t="shared" si="7"/>
        <v>-0.11217948717948723</v>
      </c>
      <c r="R71" s="264">
        <f t="shared" si="8"/>
        <v>-0.17352415026833634</v>
      </c>
      <c r="S71" s="266">
        <f t="shared" si="9"/>
        <v>-6.1898315282791883E-2</v>
      </c>
      <c r="T71" s="260"/>
    </row>
    <row r="72" spans="1:20" ht="16.5" x14ac:dyDescent="0.3">
      <c r="A72" s="261" t="s">
        <v>533</v>
      </c>
      <c r="B72" s="262">
        <v>256</v>
      </c>
      <c r="C72" s="263">
        <v>123</v>
      </c>
      <c r="D72" s="264">
        <f t="shared" si="0"/>
        <v>0.48046875</v>
      </c>
      <c r="E72" s="262">
        <v>0</v>
      </c>
      <c r="F72" s="263">
        <v>0</v>
      </c>
      <c r="G72" s="265" t="str">
        <f t="shared" si="1"/>
        <v/>
      </c>
      <c r="H72" s="264" t="str">
        <f t="shared" si="2"/>
        <v/>
      </c>
      <c r="I72" s="264" t="str">
        <f t="shared" si="3"/>
        <v/>
      </c>
      <c r="J72" s="266" t="str">
        <f t="shared" si="4"/>
        <v/>
      </c>
      <c r="K72" s="262">
        <v>256</v>
      </c>
      <c r="L72" s="263">
        <v>123</v>
      </c>
      <c r="M72" s="265">
        <f t="shared" si="5"/>
        <v>0.48046875</v>
      </c>
      <c r="N72" s="262">
        <v>0</v>
      </c>
      <c r="O72" s="263">
        <v>0</v>
      </c>
      <c r="P72" s="265" t="str">
        <f t="shared" si="6"/>
        <v/>
      </c>
      <c r="Q72" s="264" t="str">
        <f t="shared" si="7"/>
        <v/>
      </c>
      <c r="R72" s="264" t="str">
        <f t="shared" si="8"/>
        <v/>
      </c>
      <c r="S72" s="266" t="str">
        <f t="shared" si="9"/>
        <v/>
      </c>
    </row>
    <row r="73" spans="1:20" ht="16.5" x14ac:dyDescent="0.3">
      <c r="A73" s="261" t="s">
        <v>534</v>
      </c>
      <c r="B73" s="262">
        <v>0</v>
      </c>
      <c r="C73" s="263">
        <v>0</v>
      </c>
      <c r="D73" s="264" t="str">
        <f t="shared" ref="D73:D136" si="10">IFERROR(C73/B73,"")</f>
        <v/>
      </c>
      <c r="E73" s="262">
        <v>0</v>
      </c>
      <c r="F73" s="263">
        <v>0</v>
      </c>
      <c r="G73" s="265" t="str">
        <f t="shared" ref="G73:G136" si="11">IFERROR(F73/E73,"")</f>
        <v/>
      </c>
      <c r="H73" s="264" t="str">
        <f t="shared" ref="H73:H136" si="12">IFERROR(B73/E73-1,"")</f>
        <v/>
      </c>
      <c r="I73" s="264" t="str">
        <f t="shared" ref="I73:I136" si="13">IFERROR(C73/F73-1,"")</f>
        <v/>
      </c>
      <c r="J73" s="266" t="str">
        <f t="shared" ref="J73:J136" si="14">IFERROR(D73-G73,"")</f>
        <v/>
      </c>
      <c r="K73" s="262">
        <v>0</v>
      </c>
      <c r="L73" s="263">
        <v>0</v>
      </c>
      <c r="M73" s="265" t="str">
        <f t="shared" ref="M73:M136" si="15">IFERROR(L73/K73,"")</f>
        <v/>
      </c>
      <c r="N73" s="262">
        <v>90</v>
      </c>
      <c r="O73" s="263">
        <v>0</v>
      </c>
      <c r="P73" s="265">
        <f t="shared" ref="P73:P136" si="16">IFERROR(O73/N73,"")</f>
        <v>0</v>
      </c>
      <c r="Q73" s="264">
        <f t="shared" ref="Q73:Q136" si="17">IFERROR(K73/N73-1,"")</f>
        <v>-1</v>
      </c>
      <c r="R73" s="264" t="str">
        <f t="shared" ref="R73:R136" si="18">IFERROR(L73/O73-1,"")</f>
        <v/>
      </c>
      <c r="S73" s="266" t="str">
        <f t="shared" ref="S73:S136" si="19">IFERROR(M73-P73,"")</f>
        <v/>
      </c>
    </row>
    <row r="74" spans="1:20" ht="16.5" x14ac:dyDescent="0.3">
      <c r="A74" s="261" t="s">
        <v>535</v>
      </c>
      <c r="B74" s="262">
        <v>0</v>
      </c>
      <c r="C74" s="263">
        <v>0</v>
      </c>
      <c r="D74" s="264" t="str">
        <f t="shared" si="10"/>
        <v/>
      </c>
      <c r="E74" s="262">
        <v>0</v>
      </c>
      <c r="F74" s="263">
        <v>0</v>
      </c>
      <c r="G74" s="265" t="str">
        <f t="shared" si="11"/>
        <v/>
      </c>
      <c r="H74" s="264" t="str">
        <f t="shared" si="12"/>
        <v/>
      </c>
      <c r="I74" s="264" t="str">
        <f t="shared" si="13"/>
        <v/>
      </c>
      <c r="J74" s="266" t="str">
        <f t="shared" si="14"/>
        <v/>
      </c>
      <c r="K74" s="262">
        <v>280</v>
      </c>
      <c r="L74" s="263">
        <v>239</v>
      </c>
      <c r="M74" s="265">
        <f t="shared" si="15"/>
        <v>0.85357142857142854</v>
      </c>
      <c r="N74" s="262">
        <v>0</v>
      </c>
      <c r="O74" s="263">
        <v>0</v>
      </c>
      <c r="P74" s="265" t="str">
        <f t="shared" si="16"/>
        <v/>
      </c>
      <c r="Q74" s="264" t="str">
        <f t="shared" si="17"/>
        <v/>
      </c>
      <c r="R74" s="264" t="str">
        <f t="shared" si="18"/>
        <v/>
      </c>
      <c r="S74" s="266" t="str">
        <f t="shared" si="19"/>
        <v/>
      </c>
    </row>
    <row r="75" spans="1:20" ht="16.5" x14ac:dyDescent="0.3">
      <c r="A75" s="261" t="s">
        <v>536</v>
      </c>
      <c r="B75" s="262">
        <v>0</v>
      </c>
      <c r="C75" s="263">
        <v>0</v>
      </c>
      <c r="D75" s="264" t="str">
        <f t="shared" si="10"/>
        <v/>
      </c>
      <c r="E75" s="262">
        <v>0</v>
      </c>
      <c r="F75" s="263">
        <v>0</v>
      </c>
      <c r="G75" s="265" t="str">
        <f t="shared" si="11"/>
        <v/>
      </c>
      <c r="H75" s="264" t="str">
        <f t="shared" si="12"/>
        <v/>
      </c>
      <c r="I75" s="264" t="str">
        <f t="shared" si="13"/>
        <v/>
      </c>
      <c r="J75" s="266" t="str">
        <f t="shared" si="14"/>
        <v/>
      </c>
      <c r="K75" s="262">
        <v>1540</v>
      </c>
      <c r="L75" s="263">
        <v>1287</v>
      </c>
      <c r="M75" s="265">
        <f t="shared" si="15"/>
        <v>0.83571428571428574</v>
      </c>
      <c r="N75" s="262">
        <v>0</v>
      </c>
      <c r="O75" s="263">
        <v>0</v>
      </c>
      <c r="P75" s="265" t="str">
        <f t="shared" si="16"/>
        <v/>
      </c>
      <c r="Q75" s="264" t="str">
        <f t="shared" si="17"/>
        <v/>
      </c>
      <c r="R75" s="264" t="str">
        <f t="shared" si="18"/>
        <v/>
      </c>
      <c r="S75" s="266" t="str">
        <f t="shared" si="19"/>
        <v/>
      </c>
    </row>
    <row r="76" spans="1:20" ht="16.5" x14ac:dyDescent="0.3">
      <c r="A76" s="261" t="s">
        <v>537</v>
      </c>
      <c r="B76" s="262">
        <v>0</v>
      </c>
      <c r="C76" s="263">
        <v>0</v>
      </c>
      <c r="D76" s="264" t="str">
        <f t="shared" si="10"/>
        <v/>
      </c>
      <c r="E76" s="262">
        <v>0</v>
      </c>
      <c r="F76" s="263">
        <v>0</v>
      </c>
      <c r="G76" s="265" t="str">
        <f t="shared" si="11"/>
        <v/>
      </c>
      <c r="H76" s="264" t="str">
        <f t="shared" si="12"/>
        <v/>
      </c>
      <c r="I76" s="264" t="str">
        <f t="shared" si="13"/>
        <v/>
      </c>
      <c r="J76" s="266" t="str">
        <f t="shared" si="14"/>
        <v/>
      </c>
      <c r="K76" s="262">
        <v>0</v>
      </c>
      <c r="L76" s="263">
        <v>0</v>
      </c>
      <c r="M76" s="265" t="str">
        <f t="shared" si="15"/>
        <v/>
      </c>
      <c r="N76" s="262">
        <v>240</v>
      </c>
      <c r="O76" s="263">
        <v>109</v>
      </c>
      <c r="P76" s="265">
        <f t="shared" si="16"/>
        <v>0.45416666666666666</v>
      </c>
      <c r="Q76" s="264">
        <f t="shared" si="17"/>
        <v>-1</v>
      </c>
      <c r="R76" s="264">
        <f t="shared" si="18"/>
        <v>-1</v>
      </c>
      <c r="S76" s="266" t="str">
        <f t="shared" si="19"/>
        <v/>
      </c>
    </row>
    <row r="77" spans="1:20" ht="16.5" x14ac:dyDescent="0.3">
      <c r="A77" s="261" t="s">
        <v>538</v>
      </c>
      <c r="B77" s="262">
        <v>0</v>
      </c>
      <c r="C77" s="263">
        <v>0</v>
      </c>
      <c r="D77" s="264" t="str">
        <f t="shared" si="10"/>
        <v/>
      </c>
      <c r="E77" s="262">
        <v>0</v>
      </c>
      <c r="F77" s="263">
        <v>0</v>
      </c>
      <c r="G77" s="265" t="str">
        <f t="shared" si="11"/>
        <v/>
      </c>
      <c r="H77" s="264" t="str">
        <f t="shared" si="12"/>
        <v/>
      </c>
      <c r="I77" s="264" t="str">
        <f t="shared" si="13"/>
        <v/>
      </c>
      <c r="J77" s="266" t="str">
        <f t="shared" si="14"/>
        <v/>
      </c>
      <c r="K77" s="262">
        <v>180</v>
      </c>
      <c r="L77" s="263">
        <v>116</v>
      </c>
      <c r="M77" s="265">
        <f t="shared" si="15"/>
        <v>0.64444444444444449</v>
      </c>
      <c r="N77" s="262">
        <v>0</v>
      </c>
      <c r="O77" s="263">
        <v>0</v>
      </c>
      <c r="P77" s="265" t="str">
        <f t="shared" si="16"/>
        <v/>
      </c>
      <c r="Q77" s="264" t="str">
        <f t="shared" si="17"/>
        <v/>
      </c>
      <c r="R77" s="264" t="str">
        <f t="shared" si="18"/>
        <v/>
      </c>
      <c r="S77" s="266" t="str">
        <f t="shared" si="19"/>
        <v/>
      </c>
    </row>
    <row r="78" spans="1:20" ht="16.5" x14ac:dyDescent="0.3">
      <c r="A78" s="261" t="s">
        <v>539</v>
      </c>
      <c r="B78" s="262">
        <v>0</v>
      </c>
      <c r="C78" s="263">
        <v>0</v>
      </c>
      <c r="D78" s="264" t="str">
        <f t="shared" si="10"/>
        <v/>
      </c>
      <c r="E78" s="262">
        <v>0</v>
      </c>
      <c r="F78" s="263">
        <v>0</v>
      </c>
      <c r="G78" s="265" t="str">
        <f t="shared" si="11"/>
        <v/>
      </c>
      <c r="H78" s="264" t="str">
        <f t="shared" si="12"/>
        <v/>
      </c>
      <c r="I78" s="264" t="str">
        <f t="shared" si="13"/>
        <v/>
      </c>
      <c r="J78" s="266" t="str">
        <f t="shared" si="14"/>
        <v/>
      </c>
      <c r="K78" s="262">
        <v>174</v>
      </c>
      <c r="L78" s="263">
        <v>124</v>
      </c>
      <c r="M78" s="265">
        <f t="shared" si="15"/>
        <v>0.71264367816091956</v>
      </c>
      <c r="N78" s="262">
        <v>0</v>
      </c>
      <c r="O78" s="263">
        <v>0</v>
      </c>
      <c r="P78" s="265" t="str">
        <f t="shared" si="16"/>
        <v/>
      </c>
      <c r="Q78" s="264" t="str">
        <f t="shared" si="17"/>
        <v/>
      </c>
      <c r="R78" s="264" t="str">
        <f t="shared" si="18"/>
        <v/>
      </c>
      <c r="S78" s="266" t="str">
        <f t="shared" si="19"/>
        <v/>
      </c>
    </row>
    <row r="79" spans="1:20" ht="16.5" x14ac:dyDescent="0.3">
      <c r="A79" s="261" t="s">
        <v>540</v>
      </c>
      <c r="B79" s="262">
        <v>0</v>
      </c>
      <c r="C79" s="263">
        <v>0</v>
      </c>
      <c r="D79" s="264" t="str">
        <f t="shared" si="10"/>
        <v/>
      </c>
      <c r="E79" s="262">
        <v>1380</v>
      </c>
      <c r="F79" s="263">
        <v>907</v>
      </c>
      <c r="G79" s="265">
        <f t="shared" si="11"/>
        <v>0.65724637681159426</v>
      </c>
      <c r="H79" s="264">
        <f t="shared" si="12"/>
        <v>-1</v>
      </c>
      <c r="I79" s="264">
        <f t="shared" si="13"/>
        <v>-1</v>
      </c>
      <c r="J79" s="266" t="str">
        <f t="shared" si="14"/>
        <v/>
      </c>
      <c r="K79" s="262">
        <v>0</v>
      </c>
      <c r="L79" s="263">
        <v>0</v>
      </c>
      <c r="M79" s="265" t="str">
        <f t="shared" si="15"/>
        <v/>
      </c>
      <c r="N79" s="262">
        <v>8364</v>
      </c>
      <c r="O79" s="263">
        <v>5039</v>
      </c>
      <c r="P79" s="265">
        <f t="shared" si="16"/>
        <v>0.60246293639406978</v>
      </c>
      <c r="Q79" s="264">
        <f t="shared" si="17"/>
        <v>-1</v>
      </c>
      <c r="R79" s="264">
        <f t="shared" si="18"/>
        <v>-1</v>
      </c>
      <c r="S79" s="266" t="str">
        <f t="shared" si="19"/>
        <v/>
      </c>
    </row>
    <row r="80" spans="1:20" ht="16.5" x14ac:dyDescent="0.3">
      <c r="A80" s="261" t="s">
        <v>541</v>
      </c>
      <c r="B80" s="262">
        <v>0</v>
      </c>
      <c r="C80" s="263">
        <v>0</v>
      </c>
      <c r="D80" s="264" t="str">
        <f t="shared" si="10"/>
        <v/>
      </c>
      <c r="E80" s="262">
        <v>1116</v>
      </c>
      <c r="F80" s="263">
        <v>688</v>
      </c>
      <c r="G80" s="265">
        <f t="shared" si="11"/>
        <v>0.61648745519713266</v>
      </c>
      <c r="H80" s="264">
        <f t="shared" si="12"/>
        <v>-1</v>
      </c>
      <c r="I80" s="264">
        <f t="shared" si="13"/>
        <v>-1</v>
      </c>
      <c r="J80" s="266" t="str">
        <f t="shared" si="14"/>
        <v/>
      </c>
      <c r="K80" s="262">
        <v>3024</v>
      </c>
      <c r="L80" s="263">
        <v>2310</v>
      </c>
      <c r="M80" s="265">
        <f t="shared" si="15"/>
        <v>0.76388888888888884</v>
      </c>
      <c r="N80" s="262">
        <v>7956</v>
      </c>
      <c r="O80" s="263">
        <v>5051</v>
      </c>
      <c r="P80" s="265">
        <f t="shared" si="16"/>
        <v>0.63486676721970836</v>
      </c>
      <c r="Q80" s="264">
        <f t="shared" si="17"/>
        <v>-0.61990950226244346</v>
      </c>
      <c r="R80" s="264">
        <f t="shared" si="18"/>
        <v>-0.54266481884775297</v>
      </c>
      <c r="S80" s="266">
        <f t="shared" si="19"/>
        <v>0.12902212166918048</v>
      </c>
    </row>
    <row r="81" spans="1:20" ht="16.5" x14ac:dyDescent="0.3">
      <c r="A81" s="261" t="s">
        <v>542</v>
      </c>
      <c r="B81" s="262">
        <v>0</v>
      </c>
      <c r="C81" s="263">
        <v>0</v>
      </c>
      <c r="D81" s="264" t="str">
        <f t="shared" si="10"/>
        <v/>
      </c>
      <c r="E81" s="262">
        <v>221</v>
      </c>
      <c r="F81" s="263">
        <v>164</v>
      </c>
      <c r="G81" s="265">
        <f t="shared" si="11"/>
        <v>0.74208144796380093</v>
      </c>
      <c r="H81" s="264">
        <f t="shared" si="12"/>
        <v>-1</v>
      </c>
      <c r="I81" s="264">
        <f t="shared" si="13"/>
        <v>-1</v>
      </c>
      <c r="J81" s="266" t="str">
        <f t="shared" si="14"/>
        <v/>
      </c>
      <c r="K81" s="262">
        <v>0</v>
      </c>
      <c r="L81" s="263">
        <v>0</v>
      </c>
      <c r="M81" s="265" t="str">
        <f t="shared" si="15"/>
        <v/>
      </c>
      <c r="N81" s="262">
        <v>221</v>
      </c>
      <c r="O81" s="263">
        <v>164</v>
      </c>
      <c r="P81" s="265">
        <f t="shared" si="16"/>
        <v>0.74208144796380093</v>
      </c>
      <c r="Q81" s="264">
        <f t="shared" si="17"/>
        <v>-1</v>
      </c>
      <c r="R81" s="264">
        <f t="shared" si="18"/>
        <v>-1</v>
      </c>
      <c r="S81" s="266" t="str">
        <f t="shared" si="19"/>
        <v/>
      </c>
    </row>
    <row r="82" spans="1:20" ht="16.5" x14ac:dyDescent="0.3">
      <c r="A82" s="261" t="s">
        <v>543</v>
      </c>
      <c r="B82" s="262">
        <v>0</v>
      </c>
      <c r="C82" s="263">
        <v>0</v>
      </c>
      <c r="D82" s="264" t="str">
        <f t="shared" si="10"/>
        <v/>
      </c>
      <c r="E82" s="262">
        <v>0</v>
      </c>
      <c r="F82" s="263">
        <v>0</v>
      </c>
      <c r="G82" s="265" t="str">
        <f t="shared" si="11"/>
        <v/>
      </c>
      <c r="H82" s="264" t="str">
        <f t="shared" si="12"/>
        <v/>
      </c>
      <c r="I82" s="264" t="str">
        <f t="shared" si="13"/>
        <v/>
      </c>
      <c r="J82" s="266" t="str">
        <f t="shared" si="14"/>
        <v/>
      </c>
      <c r="K82" s="262">
        <v>0</v>
      </c>
      <c r="L82" s="263">
        <v>0</v>
      </c>
      <c r="M82" s="265" t="str">
        <f t="shared" si="15"/>
        <v/>
      </c>
      <c r="N82" s="262">
        <v>160</v>
      </c>
      <c r="O82" s="263">
        <v>84</v>
      </c>
      <c r="P82" s="265">
        <f t="shared" si="16"/>
        <v>0.52500000000000002</v>
      </c>
      <c r="Q82" s="264">
        <f t="shared" si="17"/>
        <v>-1</v>
      </c>
      <c r="R82" s="264">
        <f t="shared" si="18"/>
        <v>-1</v>
      </c>
      <c r="S82" s="266" t="str">
        <f t="shared" si="19"/>
        <v/>
      </c>
    </row>
    <row r="83" spans="1:20" ht="16.5" x14ac:dyDescent="0.3">
      <c r="A83" s="261" t="s">
        <v>544</v>
      </c>
      <c r="B83" s="262">
        <v>0</v>
      </c>
      <c r="C83" s="263">
        <v>0</v>
      </c>
      <c r="D83" s="264" t="str">
        <f t="shared" si="10"/>
        <v/>
      </c>
      <c r="E83" s="262">
        <v>2422</v>
      </c>
      <c r="F83" s="263">
        <v>1398</v>
      </c>
      <c r="G83" s="265">
        <f t="shared" si="11"/>
        <v>0.5772089182493807</v>
      </c>
      <c r="H83" s="264">
        <f t="shared" si="12"/>
        <v>-1</v>
      </c>
      <c r="I83" s="264">
        <f t="shared" si="13"/>
        <v>-1</v>
      </c>
      <c r="J83" s="266" t="str">
        <f t="shared" si="14"/>
        <v/>
      </c>
      <c r="K83" s="262">
        <v>700</v>
      </c>
      <c r="L83" s="263">
        <v>336</v>
      </c>
      <c r="M83" s="265">
        <f t="shared" si="15"/>
        <v>0.48</v>
      </c>
      <c r="N83" s="262">
        <v>2422</v>
      </c>
      <c r="O83" s="263">
        <v>1398</v>
      </c>
      <c r="P83" s="265">
        <f t="shared" si="16"/>
        <v>0.5772089182493807</v>
      </c>
      <c r="Q83" s="264">
        <f t="shared" si="17"/>
        <v>-0.71098265895953761</v>
      </c>
      <c r="R83" s="264">
        <f t="shared" si="18"/>
        <v>-0.75965665236051505</v>
      </c>
      <c r="S83" s="266">
        <f t="shared" si="19"/>
        <v>-9.7208918249380716E-2</v>
      </c>
    </row>
    <row r="84" spans="1:20" ht="16.5" x14ac:dyDescent="0.3">
      <c r="A84" s="261" t="s">
        <v>545</v>
      </c>
      <c r="B84" s="262">
        <v>0</v>
      </c>
      <c r="C84" s="263">
        <v>0</v>
      </c>
      <c r="D84" s="264" t="str">
        <f t="shared" si="10"/>
        <v/>
      </c>
      <c r="E84" s="262">
        <v>0</v>
      </c>
      <c r="F84" s="263">
        <v>0</v>
      </c>
      <c r="G84" s="265" t="str">
        <f t="shared" si="11"/>
        <v/>
      </c>
      <c r="H84" s="264" t="str">
        <f t="shared" si="12"/>
        <v/>
      </c>
      <c r="I84" s="264" t="str">
        <f t="shared" si="13"/>
        <v/>
      </c>
      <c r="J84" s="266" t="str">
        <f t="shared" si="14"/>
        <v/>
      </c>
      <c r="K84" s="262">
        <v>0</v>
      </c>
      <c r="L84" s="263">
        <v>0</v>
      </c>
      <c r="M84" s="265" t="str">
        <f t="shared" si="15"/>
        <v/>
      </c>
      <c r="N84" s="262">
        <v>118</v>
      </c>
      <c r="O84" s="263">
        <v>52</v>
      </c>
      <c r="P84" s="265">
        <f t="shared" si="16"/>
        <v>0.44067796610169491</v>
      </c>
      <c r="Q84" s="264">
        <f t="shared" si="17"/>
        <v>-1</v>
      </c>
      <c r="R84" s="264">
        <f t="shared" si="18"/>
        <v>-1</v>
      </c>
      <c r="S84" s="266" t="str">
        <f t="shared" si="19"/>
        <v/>
      </c>
    </row>
    <row r="85" spans="1:20" ht="16.5" x14ac:dyDescent="0.3">
      <c r="A85" s="261" t="s">
        <v>546</v>
      </c>
      <c r="B85" s="262">
        <v>0</v>
      </c>
      <c r="C85" s="263">
        <v>0</v>
      </c>
      <c r="D85" s="264" t="str">
        <f t="shared" si="10"/>
        <v/>
      </c>
      <c r="E85" s="262">
        <v>0</v>
      </c>
      <c r="F85" s="263">
        <v>0</v>
      </c>
      <c r="G85" s="265" t="str">
        <f t="shared" si="11"/>
        <v/>
      </c>
      <c r="H85" s="264" t="str">
        <f t="shared" si="12"/>
        <v/>
      </c>
      <c r="I85" s="264" t="str">
        <f t="shared" si="13"/>
        <v/>
      </c>
      <c r="J85" s="266" t="str">
        <f t="shared" si="14"/>
        <v/>
      </c>
      <c r="K85" s="262">
        <v>90</v>
      </c>
      <c r="L85" s="263">
        <v>71</v>
      </c>
      <c r="M85" s="265">
        <f t="shared" si="15"/>
        <v>0.78888888888888886</v>
      </c>
      <c r="N85" s="262">
        <v>354</v>
      </c>
      <c r="O85" s="263">
        <v>102</v>
      </c>
      <c r="P85" s="265">
        <f t="shared" si="16"/>
        <v>0.28813559322033899</v>
      </c>
      <c r="Q85" s="264">
        <f t="shared" si="17"/>
        <v>-0.74576271186440679</v>
      </c>
      <c r="R85" s="264">
        <f t="shared" si="18"/>
        <v>-0.30392156862745101</v>
      </c>
      <c r="S85" s="266">
        <f t="shared" si="19"/>
        <v>0.50075329566854987</v>
      </c>
    </row>
    <row r="86" spans="1:20" ht="16.5" x14ac:dyDescent="0.3">
      <c r="A86" s="261" t="s">
        <v>547</v>
      </c>
      <c r="B86" s="262">
        <v>0</v>
      </c>
      <c r="C86" s="263">
        <v>0</v>
      </c>
      <c r="D86" s="264" t="str">
        <f t="shared" si="10"/>
        <v/>
      </c>
      <c r="E86" s="262">
        <v>0</v>
      </c>
      <c r="F86" s="263">
        <v>0</v>
      </c>
      <c r="G86" s="265" t="str">
        <f t="shared" si="11"/>
        <v/>
      </c>
      <c r="H86" s="264" t="str">
        <f t="shared" si="12"/>
        <v/>
      </c>
      <c r="I86" s="264" t="str">
        <f t="shared" si="13"/>
        <v/>
      </c>
      <c r="J86" s="266" t="str">
        <f t="shared" si="14"/>
        <v/>
      </c>
      <c r="K86" s="262">
        <v>0</v>
      </c>
      <c r="L86" s="263">
        <v>0</v>
      </c>
      <c r="M86" s="265" t="str">
        <f t="shared" si="15"/>
        <v/>
      </c>
      <c r="N86" s="262">
        <v>240</v>
      </c>
      <c r="O86" s="263">
        <v>148</v>
      </c>
      <c r="P86" s="265">
        <f t="shared" si="16"/>
        <v>0.6166666666666667</v>
      </c>
      <c r="Q86" s="264">
        <f t="shared" si="17"/>
        <v>-1</v>
      </c>
      <c r="R86" s="264">
        <f t="shared" si="18"/>
        <v>-1</v>
      </c>
      <c r="S86" s="266" t="str">
        <f t="shared" si="19"/>
        <v/>
      </c>
    </row>
    <row r="87" spans="1:20" ht="16.5" x14ac:dyDescent="0.3">
      <c r="A87" s="261" t="s">
        <v>548</v>
      </c>
      <c r="B87" s="262">
        <v>0</v>
      </c>
      <c r="C87" s="263">
        <v>0</v>
      </c>
      <c r="D87" s="264" t="str">
        <f t="shared" si="10"/>
        <v/>
      </c>
      <c r="E87" s="262">
        <v>7405</v>
      </c>
      <c r="F87" s="263">
        <v>6696</v>
      </c>
      <c r="G87" s="265">
        <f t="shared" si="11"/>
        <v>0.90425388251181638</v>
      </c>
      <c r="H87" s="264">
        <f t="shared" si="12"/>
        <v>-1</v>
      </c>
      <c r="I87" s="264">
        <f t="shared" si="13"/>
        <v>-1</v>
      </c>
      <c r="J87" s="266" t="str">
        <f t="shared" si="14"/>
        <v/>
      </c>
      <c r="K87" s="262">
        <v>13813</v>
      </c>
      <c r="L87" s="263">
        <v>10981</v>
      </c>
      <c r="M87" s="265">
        <f t="shared" si="15"/>
        <v>0.79497574748425393</v>
      </c>
      <c r="N87" s="262">
        <v>50532</v>
      </c>
      <c r="O87" s="263">
        <v>46657</v>
      </c>
      <c r="P87" s="265">
        <f t="shared" si="16"/>
        <v>0.9233159186258213</v>
      </c>
      <c r="Q87" s="264">
        <f t="shared" si="17"/>
        <v>-0.72664846038154041</v>
      </c>
      <c r="R87" s="264">
        <f t="shared" si="18"/>
        <v>-0.76464410485029044</v>
      </c>
      <c r="S87" s="266">
        <f t="shared" si="19"/>
        <v>-0.12834017114156737</v>
      </c>
    </row>
    <row r="88" spans="1:20" ht="16.5" x14ac:dyDescent="0.3">
      <c r="A88" s="261" t="s">
        <v>549</v>
      </c>
      <c r="B88" s="262">
        <v>0</v>
      </c>
      <c r="C88" s="263">
        <v>0</v>
      </c>
      <c r="D88" s="264" t="str">
        <f t="shared" si="10"/>
        <v/>
      </c>
      <c r="E88" s="262">
        <v>0</v>
      </c>
      <c r="F88" s="263">
        <v>0</v>
      </c>
      <c r="G88" s="265" t="str">
        <f t="shared" si="11"/>
        <v/>
      </c>
      <c r="H88" s="264" t="str">
        <f t="shared" si="12"/>
        <v/>
      </c>
      <c r="I88" s="264" t="str">
        <f t="shared" si="13"/>
        <v/>
      </c>
      <c r="J88" s="266" t="str">
        <f t="shared" si="14"/>
        <v/>
      </c>
      <c r="K88" s="262">
        <v>0</v>
      </c>
      <c r="L88" s="263">
        <v>0</v>
      </c>
      <c r="M88" s="265" t="str">
        <f t="shared" si="15"/>
        <v/>
      </c>
      <c r="N88" s="262">
        <v>549</v>
      </c>
      <c r="O88" s="263">
        <v>318</v>
      </c>
      <c r="P88" s="265">
        <f t="shared" si="16"/>
        <v>0.57923497267759561</v>
      </c>
      <c r="Q88" s="264">
        <f t="shared" si="17"/>
        <v>-1</v>
      </c>
      <c r="R88" s="264">
        <f t="shared" si="18"/>
        <v>-1</v>
      </c>
      <c r="S88" s="266" t="str">
        <f t="shared" si="19"/>
        <v/>
      </c>
    </row>
    <row r="89" spans="1:20" ht="16.5" x14ac:dyDescent="0.3">
      <c r="A89" s="261" t="s">
        <v>550</v>
      </c>
      <c r="B89" s="262">
        <v>0</v>
      </c>
      <c r="C89" s="263">
        <v>0</v>
      </c>
      <c r="D89" s="264" t="str">
        <f t="shared" si="10"/>
        <v/>
      </c>
      <c r="E89" s="262">
        <v>0</v>
      </c>
      <c r="F89" s="263">
        <v>0</v>
      </c>
      <c r="G89" s="265" t="str">
        <f t="shared" si="11"/>
        <v/>
      </c>
      <c r="H89" s="264" t="str">
        <f t="shared" si="12"/>
        <v/>
      </c>
      <c r="I89" s="264" t="str">
        <f t="shared" si="13"/>
        <v/>
      </c>
      <c r="J89" s="266" t="str">
        <f t="shared" si="14"/>
        <v/>
      </c>
      <c r="K89" s="262">
        <v>258</v>
      </c>
      <c r="L89" s="263">
        <v>0</v>
      </c>
      <c r="M89" s="265">
        <f t="shared" si="15"/>
        <v>0</v>
      </c>
      <c r="N89" s="262">
        <v>0</v>
      </c>
      <c r="O89" s="263">
        <v>0</v>
      </c>
      <c r="P89" s="265" t="str">
        <f t="shared" si="16"/>
        <v/>
      </c>
      <c r="Q89" s="264" t="str">
        <f t="shared" si="17"/>
        <v/>
      </c>
      <c r="R89" s="264" t="str">
        <f t="shared" si="18"/>
        <v/>
      </c>
      <c r="S89" s="266" t="str">
        <f t="shared" si="19"/>
        <v/>
      </c>
    </row>
    <row r="90" spans="1:20" ht="17.25" x14ac:dyDescent="0.3">
      <c r="A90" s="261" t="s">
        <v>551</v>
      </c>
      <c r="B90" s="262">
        <v>0</v>
      </c>
      <c r="C90" s="263">
        <v>0</v>
      </c>
      <c r="D90" s="264" t="str">
        <f t="shared" si="10"/>
        <v/>
      </c>
      <c r="E90" s="262">
        <v>0</v>
      </c>
      <c r="F90" s="263">
        <v>0</v>
      </c>
      <c r="G90" s="265" t="str">
        <f t="shared" si="11"/>
        <v/>
      </c>
      <c r="H90" s="264" t="str">
        <f t="shared" si="12"/>
        <v/>
      </c>
      <c r="I90" s="264" t="str">
        <f t="shared" si="13"/>
        <v/>
      </c>
      <c r="J90" s="266" t="str">
        <f t="shared" si="14"/>
        <v/>
      </c>
      <c r="K90" s="262">
        <v>290</v>
      </c>
      <c r="L90" s="263">
        <v>186</v>
      </c>
      <c r="M90" s="265">
        <f t="shared" si="15"/>
        <v>0.64137931034482754</v>
      </c>
      <c r="N90" s="262">
        <v>0</v>
      </c>
      <c r="O90" s="263">
        <v>0</v>
      </c>
      <c r="P90" s="265" t="str">
        <f t="shared" si="16"/>
        <v/>
      </c>
      <c r="Q90" s="264" t="str">
        <f t="shared" si="17"/>
        <v/>
      </c>
      <c r="R90" s="264" t="str">
        <f t="shared" si="18"/>
        <v/>
      </c>
      <c r="S90" s="266" t="str">
        <f t="shared" si="19"/>
        <v/>
      </c>
      <c r="T90" s="260"/>
    </row>
    <row r="91" spans="1:20" ht="16.5" x14ac:dyDescent="0.3">
      <c r="A91" s="261" t="s">
        <v>552</v>
      </c>
      <c r="B91" s="262">
        <v>0</v>
      </c>
      <c r="C91" s="263">
        <v>0</v>
      </c>
      <c r="D91" s="264" t="str">
        <f t="shared" si="10"/>
        <v/>
      </c>
      <c r="E91" s="262">
        <v>0</v>
      </c>
      <c r="F91" s="263">
        <v>0</v>
      </c>
      <c r="G91" s="265" t="str">
        <f t="shared" si="11"/>
        <v/>
      </c>
      <c r="H91" s="264" t="str">
        <f t="shared" si="12"/>
        <v/>
      </c>
      <c r="I91" s="264" t="str">
        <f t="shared" si="13"/>
        <v/>
      </c>
      <c r="J91" s="266" t="str">
        <f t="shared" si="14"/>
        <v/>
      </c>
      <c r="K91" s="262">
        <v>258</v>
      </c>
      <c r="L91" s="263">
        <v>158</v>
      </c>
      <c r="M91" s="265">
        <f t="shared" si="15"/>
        <v>0.61240310077519378</v>
      </c>
      <c r="N91" s="262">
        <v>0</v>
      </c>
      <c r="O91" s="263">
        <v>0</v>
      </c>
      <c r="P91" s="265" t="str">
        <f t="shared" si="16"/>
        <v/>
      </c>
      <c r="Q91" s="264" t="str">
        <f t="shared" si="17"/>
        <v/>
      </c>
      <c r="R91" s="264" t="str">
        <f t="shared" si="18"/>
        <v/>
      </c>
      <c r="S91" s="266" t="str">
        <f t="shared" si="19"/>
        <v/>
      </c>
    </row>
    <row r="92" spans="1:20" ht="16.5" x14ac:dyDescent="0.3">
      <c r="A92" s="261" t="s">
        <v>553</v>
      </c>
      <c r="B92" s="262">
        <v>0</v>
      </c>
      <c r="C92" s="263">
        <v>0</v>
      </c>
      <c r="D92" s="264" t="str">
        <f t="shared" si="10"/>
        <v/>
      </c>
      <c r="E92" s="262">
        <v>0</v>
      </c>
      <c r="F92" s="263">
        <v>0</v>
      </c>
      <c r="G92" s="265" t="str">
        <f t="shared" si="11"/>
        <v/>
      </c>
      <c r="H92" s="264" t="str">
        <f t="shared" si="12"/>
        <v/>
      </c>
      <c r="I92" s="264" t="str">
        <f t="shared" si="13"/>
        <v/>
      </c>
      <c r="J92" s="266" t="str">
        <f t="shared" si="14"/>
        <v/>
      </c>
      <c r="K92" s="262">
        <v>288</v>
      </c>
      <c r="L92" s="263">
        <v>98</v>
      </c>
      <c r="M92" s="265">
        <f t="shared" si="15"/>
        <v>0.34027777777777779</v>
      </c>
      <c r="N92" s="262">
        <v>120</v>
      </c>
      <c r="O92" s="263">
        <v>83</v>
      </c>
      <c r="P92" s="265">
        <f t="shared" si="16"/>
        <v>0.69166666666666665</v>
      </c>
      <c r="Q92" s="264">
        <f t="shared" si="17"/>
        <v>1.4</v>
      </c>
      <c r="R92" s="264">
        <f t="shared" si="18"/>
        <v>0.18072289156626509</v>
      </c>
      <c r="S92" s="266">
        <f t="shared" si="19"/>
        <v>-0.35138888888888886</v>
      </c>
    </row>
    <row r="93" spans="1:20" ht="16.5" x14ac:dyDescent="0.3">
      <c r="A93" s="261" t="s">
        <v>554</v>
      </c>
      <c r="B93" s="262">
        <v>0</v>
      </c>
      <c r="C93" s="263">
        <v>0</v>
      </c>
      <c r="D93" s="264" t="str">
        <f t="shared" si="10"/>
        <v/>
      </c>
      <c r="E93" s="262">
        <v>0</v>
      </c>
      <c r="F93" s="263">
        <v>0</v>
      </c>
      <c r="G93" s="265" t="str">
        <f t="shared" si="11"/>
        <v/>
      </c>
      <c r="H93" s="264" t="str">
        <f t="shared" si="12"/>
        <v/>
      </c>
      <c r="I93" s="264" t="str">
        <f t="shared" si="13"/>
        <v/>
      </c>
      <c r="J93" s="266" t="str">
        <f t="shared" si="14"/>
        <v/>
      </c>
      <c r="K93" s="262">
        <v>80</v>
      </c>
      <c r="L93" s="263">
        <v>79</v>
      </c>
      <c r="M93" s="265">
        <f t="shared" si="15"/>
        <v>0.98750000000000004</v>
      </c>
      <c r="N93" s="262">
        <v>0</v>
      </c>
      <c r="O93" s="263">
        <v>0</v>
      </c>
      <c r="P93" s="265" t="str">
        <f t="shared" si="16"/>
        <v/>
      </c>
      <c r="Q93" s="264" t="str">
        <f t="shared" si="17"/>
        <v/>
      </c>
      <c r="R93" s="264" t="str">
        <f t="shared" si="18"/>
        <v/>
      </c>
      <c r="S93" s="266" t="str">
        <f t="shared" si="19"/>
        <v/>
      </c>
    </row>
    <row r="94" spans="1:20" ht="16.5" x14ac:dyDescent="0.3">
      <c r="A94" s="261" t="s">
        <v>555</v>
      </c>
      <c r="B94" s="262">
        <v>0</v>
      </c>
      <c r="C94" s="263">
        <v>0</v>
      </c>
      <c r="D94" s="264" t="str">
        <f t="shared" si="10"/>
        <v/>
      </c>
      <c r="E94" s="262">
        <v>30</v>
      </c>
      <c r="F94" s="263">
        <v>3</v>
      </c>
      <c r="G94" s="265">
        <f t="shared" si="11"/>
        <v>0.1</v>
      </c>
      <c r="H94" s="264">
        <f t="shared" si="12"/>
        <v>-1</v>
      </c>
      <c r="I94" s="264">
        <f t="shared" si="13"/>
        <v>-1</v>
      </c>
      <c r="J94" s="266" t="str">
        <f t="shared" si="14"/>
        <v/>
      </c>
      <c r="K94" s="262">
        <v>0</v>
      </c>
      <c r="L94" s="263">
        <v>0</v>
      </c>
      <c r="M94" s="265" t="str">
        <f t="shared" si="15"/>
        <v/>
      </c>
      <c r="N94" s="262">
        <v>30</v>
      </c>
      <c r="O94" s="263">
        <v>3</v>
      </c>
      <c r="P94" s="265">
        <f t="shared" si="16"/>
        <v>0.1</v>
      </c>
      <c r="Q94" s="264">
        <f t="shared" si="17"/>
        <v>-1</v>
      </c>
      <c r="R94" s="264">
        <f t="shared" si="18"/>
        <v>-1</v>
      </c>
      <c r="S94" s="266" t="str">
        <f t="shared" si="19"/>
        <v/>
      </c>
    </row>
    <row r="95" spans="1:20" ht="16.5" x14ac:dyDescent="0.3">
      <c r="A95" s="261" t="s">
        <v>556</v>
      </c>
      <c r="B95" s="262">
        <v>0</v>
      </c>
      <c r="C95" s="263">
        <v>0</v>
      </c>
      <c r="D95" s="264" t="str">
        <f t="shared" si="10"/>
        <v/>
      </c>
      <c r="E95" s="262">
        <v>240</v>
      </c>
      <c r="F95" s="263">
        <v>181</v>
      </c>
      <c r="G95" s="265">
        <f t="shared" si="11"/>
        <v>0.75416666666666665</v>
      </c>
      <c r="H95" s="264">
        <f t="shared" si="12"/>
        <v>-1</v>
      </c>
      <c r="I95" s="264">
        <f t="shared" si="13"/>
        <v>-1</v>
      </c>
      <c r="J95" s="266" t="str">
        <f t="shared" si="14"/>
        <v/>
      </c>
      <c r="K95" s="262">
        <v>0</v>
      </c>
      <c r="L95" s="263">
        <v>0</v>
      </c>
      <c r="M95" s="265" t="str">
        <f t="shared" si="15"/>
        <v/>
      </c>
      <c r="N95" s="262">
        <v>240</v>
      </c>
      <c r="O95" s="263">
        <v>181</v>
      </c>
      <c r="P95" s="265">
        <f t="shared" si="16"/>
        <v>0.75416666666666665</v>
      </c>
      <c r="Q95" s="264">
        <f t="shared" si="17"/>
        <v>-1</v>
      </c>
      <c r="R95" s="264">
        <f t="shared" si="18"/>
        <v>-1</v>
      </c>
      <c r="S95" s="266" t="str">
        <f t="shared" si="19"/>
        <v/>
      </c>
    </row>
    <row r="96" spans="1:20" ht="16.5" x14ac:dyDescent="0.3">
      <c r="A96" s="261" t="s">
        <v>557</v>
      </c>
      <c r="B96" s="262">
        <v>0</v>
      </c>
      <c r="C96" s="263">
        <v>0</v>
      </c>
      <c r="D96" s="264" t="str">
        <f t="shared" si="10"/>
        <v/>
      </c>
      <c r="E96" s="262">
        <v>0</v>
      </c>
      <c r="F96" s="263">
        <v>0</v>
      </c>
      <c r="G96" s="265" t="str">
        <f t="shared" si="11"/>
        <v/>
      </c>
      <c r="H96" s="264" t="str">
        <f t="shared" si="12"/>
        <v/>
      </c>
      <c r="I96" s="264" t="str">
        <f t="shared" si="13"/>
        <v/>
      </c>
      <c r="J96" s="266" t="str">
        <f t="shared" si="14"/>
        <v/>
      </c>
      <c r="K96" s="262">
        <v>0</v>
      </c>
      <c r="L96" s="263">
        <v>0</v>
      </c>
      <c r="M96" s="265" t="str">
        <f t="shared" si="15"/>
        <v/>
      </c>
      <c r="N96" s="262">
        <v>118</v>
      </c>
      <c r="O96" s="263">
        <v>55</v>
      </c>
      <c r="P96" s="265">
        <f t="shared" si="16"/>
        <v>0.46610169491525422</v>
      </c>
      <c r="Q96" s="264">
        <f t="shared" si="17"/>
        <v>-1</v>
      </c>
      <c r="R96" s="264">
        <f t="shared" si="18"/>
        <v>-1</v>
      </c>
      <c r="S96" s="266" t="str">
        <f t="shared" si="19"/>
        <v/>
      </c>
    </row>
    <row r="97" spans="1:19" ht="16.5" x14ac:dyDescent="0.3">
      <c r="A97" s="261" t="s">
        <v>558</v>
      </c>
      <c r="B97" s="262">
        <v>0</v>
      </c>
      <c r="C97" s="263">
        <v>0</v>
      </c>
      <c r="D97" s="264" t="str">
        <f t="shared" si="10"/>
        <v/>
      </c>
      <c r="E97" s="262">
        <v>0</v>
      </c>
      <c r="F97" s="263">
        <v>0</v>
      </c>
      <c r="G97" s="265" t="str">
        <f t="shared" si="11"/>
        <v/>
      </c>
      <c r="H97" s="264" t="str">
        <f t="shared" si="12"/>
        <v/>
      </c>
      <c r="I97" s="264" t="str">
        <f t="shared" si="13"/>
        <v/>
      </c>
      <c r="J97" s="266" t="str">
        <f t="shared" si="14"/>
        <v/>
      </c>
      <c r="K97" s="262">
        <v>0</v>
      </c>
      <c r="L97" s="263">
        <v>0</v>
      </c>
      <c r="M97" s="265" t="str">
        <f t="shared" si="15"/>
        <v/>
      </c>
      <c r="N97" s="262">
        <v>80</v>
      </c>
      <c r="O97" s="263">
        <v>14</v>
      </c>
      <c r="P97" s="265">
        <f t="shared" si="16"/>
        <v>0.17499999999999999</v>
      </c>
      <c r="Q97" s="264">
        <f t="shared" si="17"/>
        <v>-1</v>
      </c>
      <c r="R97" s="264">
        <f t="shared" si="18"/>
        <v>-1</v>
      </c>
      <c r="S97" s="266" t="str">
        <f t="shared" si="19"/>
        <v/>
      </c>
    </row>
    <row r="98" spans="1:19" ht="16.5" x14ac:dyDescent="0.3">
      <c r="A98" s="261" t="s">
        <v>559</v>
      </c>
      <c r="B98" s="262">
        <v>0</v>
      </c>
      <c r="C98" s="263">
        <v>0</v>
      </c>
      <c r="D98" s="264" t="str">
        <f t="shared" si="10"/>
        <v/>
      </c>
      <c r="E98" s="262">
        <v>0</v>
      </c>
      <c r="F98" s="263">
        <v>0</v>
      </c>
      <c r="G98" s="265" t="str">
        <f t="shared" si="11"/>
        <v/>
      </c>
      <c r="H98" s="264" t="str">
        <f t="shared" si="12"/>
        <v/>
      </c>
      <c r="I98" s="264" t="str">
        <f t="shared" si="13"/>
        <v/>
      </c>
      <c r="J98" s="266" t="str">
        <f t="shared" si="14"/>
        <v/>
      </c>
      <c r="K98" s="262">
        <v>0</v>
      </c>
      <c r="L98" s="263">
        <v>0</v>
      </c>
      <c r="M98" s="265" t="str">
        <f t="shared" si="15"/>
        <v/>
      </c>
      <c r="N98" s="262">
        <v>270</v>
      </c>
      <c r="O98" s="263">
        <v>24</v>
      </c>
      <c r="P98" s="265">
        <f t="shared" si="16"/>
        <v>8.8888888888888892E-2</v>
      </c>
      <c r="Q98" s="264">
        <f t="shared" si="17"/>
        <v>-1</v>
      </c>
      <c r="R98" s="264">
        <f t="shared" si="18"/>
        <v>-1</v>
      </c>
      <c r="S98" s="266" t="str">
        <f t="shared" si="19"/>
        <v/>
      </c>
    </row>
    <row r="99" spans="1:19" ht="16.5" x14ac:dyDescent="0.3">
      <c r="A99" s="261" t="s">
        <v>560</v>
      </c>
      <c r="B99" s="262">
        <v>0</v>
      </c>
      <c r="C99" s="263">
        <v>0</v>
      </c>
      <c r="D99" s="264" t="str">
        <f t="shared" si="10"/>
        <v/>
      </c>
      <c r="E99" s="262">
        <v>0</v>
      </c>
      <c r="F99" s="263">
        <v>0</v>
      </c>
      <c r="G99" s="265" t="str">
        <f t="shared" si="11"/>
        <v/>
      </c>
      <c r="H99" s="264" t="str">
        <f t="shared" si="12"/>
        <v/>
      </c>
      <c r="I99" s="264" t="str">
        <f t="shared" si="13"/>
        <v/>
      </c>
      <c r="J99" s="266" t="str">
        <f t="shared" si="14"/>
        <v/>
      </c>
      <c r="K99" s="262">
        <v>0</v>
      </c>
      <c r="L99" s="263">
        <v>0</v>
      </c>
      <c r="M99" s="265" t="str">
        <f t="shared" si="15"/>
        <v/>
      </c>
      <c r="N99" s="262">
        <v>774</v>
      </c>
      <c r="O99" s="263">
        <v>468</v>
      </c>
      <c r="P99" s="265">
        <f t="shared" si="16"/>
        <v>0.60465116279069764</v>
      </c>
      <c r="Q99" s="264">
        <f t="shared" si="17"/>
        <v>-1</v>
      </c>
      <c r="R99" s="264">
        <f t="shared" si="18"/>
        <v>-1</v>
      </c>
      <c r="S99" s="266" t="str">
        <f t="shared" si="19"/>
        <v/>
      </c>
    </row>
    <row r="100" spans="1:19" ht="16.5" x14ac:dyDescent="0.3">
      <c r="A100" s="261" t="s">
        <v>561</v>
      </c>
      <c r="B100" s="262">
        <v>0</v>
      </c>
      <c r="C100" s="263">
        <v>0</v>
      </c>
      <c r="D100" s="264" t="str">
        <f t="shared" si="10"/>
        <v/>
      </c>
      <c r="E100" s="262">
        <v>0</v>
      </c>
      <c r="F100" s="263">
        <v>0</v>
      </c>
      <c r="G100" s="265" t="str">
        <f t="shared" si="11"/>
        <v/>
      </c>
      <c r="H100" s="264" t="str">
        <f t="shared" si="12"/>
        <v/>
      </c>
      <c r="I100" s="264" t="str">
        <f t="shared" si="13"/>
        <v/>
      </c>
      <c r="J100" s="266" t="str">
        <f t="shared" si="14"/>
        <v/>
      </c>
      <c r="K100" s="262">
        <v>90</v>
      </c>
      <c r="L100" s="263">
        <v>73</v>
      </c>
      <c r="M100" s="265">
        <f t="shared" si="15"/>
        <v>0.81111111111111112</v>
      </c>
      <c r="N100" s="262">
        <v>0</v>
      </c>
      <c r="O100" s="263">
        <v>0</v>
      </c>
      <c r="P100" s="265" t="str">
        <f t="shared" si="16"/>
        <v/>
      </c>
      <c r="Q100" s="264" t="str">
        <f t="shared" si="17"/>
        <v/>
      </c>
      <c r="R100" s="264" t="str">
        <f t="shared" si="18"/>
        <v/>
      </c>
      <c r="S100" s="266" t="str">
        <f t="shared" si="19"/>
        <v/>
      </c>
    </row>
    <row r="101" spans="1:19" ht="16.5" x14ac:dyDescent="0.3">
      <c r="A101" s="261" t="s">
        <v>562</v>
      </c>
      <c r="B101" s="262">
        <v>0</v>
      </c>
      <c r="C101" s="263">
        <v>0</v>
      </c>
      <c r="D101" s="264" t="str">
        <f t="shared" si="10"/>
        <v/>
      </c>
      <c r="E101" s="262">
        <v>0</v>
      </c>
      <c r="F101" s="263">
        <v>0</v>
      </c>
      <c r="G101" s="265" t="str">
        <f t="shared" si="11"/>
        <v/>
      </c>
      <c r="H101" s="264" t="str">
        <f t="shared" si="12"/>
        <v/>
      </c>
      <c r="I101" s="264" t="str">
        <f t="shared" si="13"/>
        <v/>
      </c>
      <c r="J101" s="266" t="str">
        <f t="shared" si="14"/>
        <v/>
      </c>
      <c r="K101" s="262">
        <v>0</v>
      </c>
      <c r="L101" s="263">
        <v>0</v>
      </c>
      <c r="M101" s="265" t="str">
        <f t="shared" si="15"/>
        <v/>
      </c>
      <c r="N101" s="262">
        <v>50</v>
      </c>
      <c r="O101" s="263">
        <v>30</v>
      </c>
      <c r="P101" s="265">
        <f t="shared" si="16"/>
        <v>0.6</v>
      </c>
      <c r="Q101" s="264">
        <f t="shared" si="17"/>
        <v>-1</v>
      </c>
      <c r="R101" s="264">
        <f t="shared" si="18"/>
        <v>-1</v>
      </c>
      <c r="S101" s="266" t="str">
        <f t="shared" si="19"/>
        <v/>
      </c>
    </row>
    <row r="102" spans="1:19" ht="16.5" x14ac:dyDescent="0.3">
      <c r="A102" s="261" t="s">
        <v>563</v>
      </c>
      <c r="B102" s="262">
        <v>0</v>
      </c>
      <c r="C102" s="263">
        <v>0</v>
      </c>
      <c r="D102" s="264" t="str">
        <f t="shared" si="10"/>
        <v/>
      </c>
      <c r="E102" s="262">
        <v>0</v>
      </c>
      <c r="F102" s="263">
        <v>0</v>
      </c>
      <c r="G102" s="265" t="str">
        <f t="shared" si="11"/>
        <v/>
      </c>
      <c r="H102" s="264" t="str">
        <f t="shared" si="12"/>
        <v/>
      </c>
      <c r="I102" s="264" t="str">
        <f t="shared" si="13"/>
        <v/>
      </c>
      <c r="J102" s="266" t="str">
        <f t="shared" si="14"/>
        <v/>
      </c>
      <c r="K102" s="262">
        <v>0</v>
      </c>
      <c r="L102" s="263">
        <v>0</v>
      </c>
      <c r="M102" s="265" t="str">
        <f t="shared" si="15"/>
        <v/>
      </c>
      <c r="N102" s="262">
        <v>140</v>
      </c>
      <c r="O102" s="263">
        <v>126</v>
      </c>
      <c r="P102" s="265">
        <f t="shared" si="16"/>
        <v>0.9</v>
      </c>
      <c r="Q102" s="264">
        <f t="shared" si="17"/>
        <v>-1</v>
      </c>
      <c r="R102" s="264">
        <f t="shared" si="18"/>
        <v>-1</v>
      </c>
      <c r="S102" s="266" t="str">
        <f t="shared" si="19"/>
        <v/>
      </c>
    </row>
    <row r="103" spans="1:19" ht="16.5" x14ac:dyDescent="0.3">
      <c r="A103" s="261" t="s">
        <v>564</v>
      </c>
      <c r="B103" s="262">
        <v>0</v>
      </c>
      <c r="C103" s="263">
        <v>0</v>
      </c>
      <c r="D103" s="264" t="str">
        <f t="shared" si="10"/>
        <v/>
      </c>
      <c r="E103" s="262">
        <v>0</v>
      </c>
      <c r="F103" s="263">
        <v>0</v>
      </c>
      <c r="G103" s="265" t="str">
        <f t="shared" si="11"/>
        <v/>
      </c>
      <c r="H103" s="264" t="str">
        <f t="shared" si="12"/>
        <v/>
      </c>
      <c r="I103" s="264" t="str">
        <f t="shared" si="13"/>
        <v/>
      </c>
      <c r="J103" s="266" t="str">
        <f t="shared" si="14"/>
        <v/>
      </c>
      <c r="K103" s="262">
        <v>1350</v>
      </c>
      <c r="L103" s="263">
        <v>1048</v>
      </c>
      <c r="M103" s="265">
        <f t="shared" si="15"/>
        <v>0.77629629629629626</v>
      </c>
      <c r="N103" s="262">
        <v>1920</v>
      </c>
      <c r="O103" s="263">
        <v>770</v>
      </c>
      <c r="P103" s="265">
        <f t="shared" si="16"/>
        <v>0.40104166666666669</v>
      </c>
      <c r="Q103" s="264">
        <f t="shared" si="17"/>
        <v>-0.296875</v>
      </c>
      <c r="R103" s="264">
        <f t="shared" si="18"/>
        <v>0.36103896103896105</v>
      </c>
      <c r="S103" s="266">
        <f t="shared" si="19"/>
        <v>0.37525462962962958</v>
      </c>
    </row>
    <row r="104" spans="1:19" ht="16.5" x14ac:dyDescent="0.3">
      <c r="A104" s="261" t="s">
        <v>565</v>
      </c>
      <c r="B104" s="262">
        <v>0</v>
      </c>
      <c r="C104" s="263">
        <v>0</v>
      </c>
      <c r="D104" s="264" t="str">
        <f t="shared" si="10"/>
        <v/>
      </c>
      <c r="E104" s="262">
        <v>0</v>
      </c>
      <c r="F104" s="263">
        <v>0</v>
      </c>
      <c r="G104" s="265" t="str">
        <f t="shared" si="11"/>
        <v/>
      </c>
      <c r="H104" s="264" t="str">
        <f t="shared" si="12"/>
        <v/>
      </c>
      <c r="I104" s="264" t="str">
        <f t="shared" si="13"/>
        <v/>
      </c>
      <c r="J104" s="266" t="str">
        <f t="shared" si="14"/>
        <v/>
      </c>
      <c r="K104" s="262">
        <v>0</v>
      </c>
      <c r="L104" s="263">
        <v>0</v>
      </c>
      <c r="M104" s="265" t="str">
        <f t="shared" si="15"/>
        <v/>
      </c>
      <c r="N104" s="262">
        <v>258</v>
      </c>
      <c r="O104" s="263">
        <v>132</v>
      </c>
      <c r="P104" s="265">
        <f t="shared" si="16"/>
        <v>0.51162790697674421</v>
      </c>
      <c r="Q104" s="264">
        <f t="shared" si="17"/>
        <v>-1</v>
      </c>
      <c r="R104" s="264">
        <f t="shared" si="18"/>
        <v>-1</v>
      </c>
      <c r="S104" s="266" t="str">
        <f t="shared" si="19"/>
        <v/>
      </c>
    </row>
    <row r="105" spans="1:19" ht="16.5" x14ac:dyDescent="0.3">
      <c r="A105" s="261" t="s">
        <v>566</v>
      </c>
      <c r="B105" s="262">
        <v>0</v>
      </c>
      <c r="C105" s="263">
        <v>0</v>
      </c>
      <c r="D105" s="264" t="str">
        <f t="shared" si="10"/>
        <v/>
      </c>
      <c r="E105" s="262">
        <v>0</v>
      </c>
      <c r="F105" s="263">
        <v>0</v>
      </c>
      <c r="G105" s="265" t="str">
        <f t="shared" si="11"/>
        <v/>
      </c>
      <c r="H105" s="264" t="str">
        <f t="shared" si="12"/>
        <v/>
      </c>
      <c r="I105" s="264" t="str">
        <f t="shared" si="13"/>
        <v/>
      </c>
      <c r="J105" s="266" t="str">
        <f t="shared" si="14"/>
        <v/>
      </c>
      <c r="K105" s="262">
        <v>0</v>
      </c>
      <c r="L105" s="263">
        <v>0</v>
      </c>
      <c r="M105" s="265" t="str">
        <f t="shared" si="15"/>
        <v/>
      </c>
      <c r="N105" s="262">
        <v>225</v>
      </c>
      <c r="O105" s="263">
        <v>91</v>
      </c>
      <c r="P105" s="265">
        <f t="shared" si="16"/>
        <v>0.40444444444444444</v>
      </c>
      <c r="Q105" s="264">
        <f t="shared" si="17"/>
        <v>-1</v>
      </c>
      <c r="R105" s="264">
        <f t="shared" si="18"/>
        <v>-1</v>
      </c>
      <c r="S105" s="266" t="str">
        <f t="shared" si="19"/>
        <v/>
      </c>
    </row>
    <row r="106" spans="1:19" ht="16.5" x14ac:dyDescent="0.3">
      <c r="A106" s="261" t="s">
        <v>567</v>
      </c>
      <c r="B106" s="262">
        <v>0</v>
      </c>
      <c r="C106" s="263">
        <v>0</v>
      </c>
      <c r="D106" s="264" t="str">
        <f t="shared" si="10"/>
        <v/>
      </c>
      <c r="E106" s="262">
        <v>0</v>
      </c>
      <c r="F106" s="263">
        <v>0</v>
      </c>
      <c r="G106" s="265" t="str">
        <f t="shared" si="11"/>
        <v/>
      </c>
      <c r="H106" s="264" t="str">
        <f t="shared" si="12"/>
        <v/>
      </c>
      <c r="I106" s="264" t="str">
        <f t="shared" si="13"/>
        <v/>
      </c>
      <c r="J106" s="266" t="str">
        <f t="shared" si="14"/>
        <v/>
      </c>
      <c r="K106" s="262">
        <v>247</v>
      </c>
      <c r="L106" s="263">
        <v>183</v>
      </c>
      <c r="M106" s="265">
        <f t="shared" si="15"/>
        <v>0.74089068825910931</v>
      </c>
      <c r="N106" s="262">
        <v>348</v>
      </c>
      <c r="O106" s="263">
        <v>169</v>
      </c>
      <c r="P106" s="265">
        <f t="shared" si="16"/>
        <v>0.48563218390804597</v>
      </c>
      <c r="Q106" s="264">
        <f t="shared" si="17"/>
        <v>-0.29022988505747127</v>
      </c>
      <c r="R106" s="264">
        <f t="shared" si="18"/>
        <v>8.2840236686390512E-2</v>
      </c>
      <c r="S106" s="266">
        <f t="shared" si="19"/>
        <v>0.25525850435106334</v>
      </c>
    </row>
    <row r="107" spans="1:19" ht="16.5" x14ac:dyDescent="0.3">
      <c r="A107" s="261" t="s">
        <v>568</v>
      </c>
      <c r="B107" s="262">
        <v>0</v>
      </c>
      <c r="C107" s="263">
        <v>0</v>
      </c>
      <c r="D107" s="264" t="str">
        <f t="shared" si="10"/>
        <v/>
      </c>
      <c r="E107" s="262">
        <v>30</v>
      </c>
      <c r="F107" s="263">
        <v>27</v>
      </c>
      <c r="G107" s="265">
        <f t="shared" si="11"/>
        <v>0.9</v>
      </c>
      <c r="H107" s="264">
        <f t="shared" si="12"/>
        <v>-1</v>
      </c>
      <c r="I107" s="264">
        <f t="shared" si="13"/>
        <v>-1</v>
      </c>
      <c r="J107" s="266" t="str">
        <f t="shared" si="14"/>
        <v/>
      </c>
      <c r="K107" s="262">
        <v>0</v>
      </c>
      <c r="L107" s="263">
        <v>0</v>
      </c>
      <c r="M107" s="265" t="str">
        <f t="shared" si="15"/>
        <v/>
      </c>
      <c r="N107" s="262">
        <v>30</v>
      </c>
      <c r="O107" s="263">
        <v>27</v>
      </c>
      <c r="P107" s="265">
        <f t="shared" si="16"/>
        <v>0.9</v>
      </c>
      <c r="Q107" s="264">
        <f t="shared" si="17"/>
        <v>-1</v>
      </c>
      <c r="R107" s="264">
        <f t="shared" si="18"/>
        <v>-1</v>
      </c>
      <c r="S107" s="266" t="str">
        <f t="shared" si="19"/>
        <v/>
      </c>
    </row>
    <row r="108" spans="1:19" ht="16.5" x14ac:dyDescent="0.3">
      <c r="A108" s="261" t="s">
        <v>569</v>
      </c>
      <c r="B108" s="262">
        <v>0</v>
      </c>
      <c r="C108" s="263">
        <v>0</v>
      </c>
      <c r="D108" s="264" t="str">
        <f t="shared" si="10"/>
        <v/>
      </c>
      <c r="E108" s="262">
        <v>0</v>
      </c>
      <c r="F108" s="263">
        <v>0</v>
      </c>
      <c r="G108" s="265" t="str">
        <f t="shared" si="11"/>
        <v/>
      </c>
      <c r="H108" s="264" t="str">
        <f t="shared" si="12"/>
        <v/>
      </c>
      <c r="I108" s="264" t="str">
        <f t="shared" si="13"/>
        <v/>
      </c>
      <c r="J108" s="266" t="str">
        <f t="shared" si="14"/>
        <v/>
      </c>
      <c r="K108" s="262">
        <v>12</v>
      </c>
      <c r="L108" s="263">
        <v>0</v>
      </c>
      <c r="M108" s="265">
        <f t="shared" si="15"/>
        <v>0</v>
      </c>
      <c r="N108" s="262">
        <v>0</v>
      </c>
      <c r="O108" s="263">
        <v>0</v>
      </c>
      <c r="P108" s="265" t="str">
        <f t="shared" si="16"/>
        <v/>
      </c>
      <c r="Q108" s="264" t="str">
        <f t="shared" si="17"/>
        <v/>
      </c>
      <c r="R108" s="264" t="str">
        <f t="shared" si="18"/>
        <v/>
      </c>
      <c r="S108" s="266" t="str">
        <f t="shared" si="19"/>
        <v/>
      </c>
    </row>
    <row r="109" spans="1:19" ht="16.5" x14ac:dyDescent="0.3">
      <c r="A109" s="261" t="s">
        <v>570</v>
      </c>
      <c r="B109" s="262">
        <v>0</v>
      </c>
      <c r="C109" s="263">
        <v>0</v>
      </c>
      <c r="D109" s="264" t="str">
        <f t="shared" si="10"/>
        <v/>
      </c>
      <c r="E109" s="262">
        <v>0</v>
      </c>
      <c r="F109" s="263">
        <v>0</v>
      </c>
      <c r="G109" s="265" t="str">
        <f t="shared" si="11"/>
        <v/>
      </c>
      <c r="H109" s="264" t="str">
        <f t="shared" si="12"/>
        <v/>
      </c>
      <c r="I109" s="264" t="str">
        <f t="shared" si="13"/>
        <v/>
      </c>
      <c r="J109" s="266" t="str">
        <f t="shared" si="14"/>
        <v/>
      </c>
      <c r="K109" s="262">
        <v>0</v>
      </c>
      <c r="L109" s="263">
        <v>0</v>
      </c>
      <c r="M109" s="265" t="str">
        <f t="shared" si="15"/>
        <v/>
      </c>
      <c r="N109" s="262">
        <v>5472</v>
      </c>
      <c r="O109" s="263">
        <v>4735</v>
      </c>
      <c r="P109" s="265">
        <f t="shared" si="16"/>
        <v>0.86531432748538006</v>
      </c>
      <c r="Q109" s="264">
        <f t="shared" si="17"/>
        <v>-1</v>
      </c>
      <c r="R109" s="264">
        <f t="shared" si="18"/>
        <v>-1</v>
      </c>
      <c r="S109" s="266" t="str">
        <f t="shared" si="19"/>
        <v/>
      </c>
    </row>
    <row r="110" spans="1:19" ht="16.5" x14ac:dyDescent="0.3">
      <c r="A110" s="261" t="s">
        <v>571</v>
      </c>
      <c r="B110" s="262">
        <v>0</v>
      </c>
      <c r="C110" s="263">
        <v>0</v>
      </c>
      <c r="D110" s="264" t="str">
        <f t="shared" si="10"/>
        <v/>
      </c>
      <c r="E110" s="262">
        <v>1188</v>
      </c>
      <c r="F110" s="263">
        <v>964</v>
      </c>
      <c r="G110" s="265">
        <f t="shared" si="11"/>
        <v>0.81144781144781142</v>
      </c>
      <c r="H110" s="264">
        <f t="shared" si="12"/>
        <v>-1</v>
      </c>
      <c r="I110" s="264">
        <f t="shared" si="13"/>
        <v>-1</v>
      </c>
      <c r="J110" s="266" t="str">
        <f t="shared" si="14"/>
        <v/>
      </c>
      <c r="K110" s="262">
        <v>3552</v>
      </c>
      <c r="L110" s="263">
        <v>2795</v>
      </c>
      <c r="M110" s="265">
        <f t="shared" si="15"/>
        <v>0.78688063063063063</v>
      </c>
      <c r="N110" s="262">
        <v>8280</v>
      </c>
      <c r="O110" s="263">
        <v>6227</v>
      </c>
      <c r="P110" s="265">
        <f t="shared" si="16"/>
        <v>0.75205314009661839</v>
      </c>
      <c r="Q110" s="264">
        <f t="shared" si="17"/>
        <v>-0.57101449275362315</v>
      </c>
      <c r="R110" s="264">
        <f t="shared" si="18"/>
        <v>-0.55114822546972864</v>
      </c>
      <c r="S110" s="266">
        <f t="shared" si="19"/>
        <v>3.482749053401224E-2</v>
      </c>
    </row>
    <row r="111" spans="1:19" ht="17.25" thickBot="1" x14ac:dyDescent="0.35">
      <c r="A111" s="261" t="s">
        <v>572</v>
      </c>
      <c r="B111" s="262">
        <v>0</v>
      </c>
      <c r="C111" s="263">
        <v>0</v>
      </c>
      <c r="D111" s="264" t="str">
        <f t="shared" si="10"/>
        <v/>
      </c>
      <c r="E111" s="262">
        <v>0</v>
      </c>
      <c r="F111" s="263">
        <v>0</v>
      </c>
      <c r="G111" s="265" t="str">
        <f t="shared" si="11"/>
        <v/>
      </c>
      <c r="H111" s="264" t="str">
        <f t="shared" si="12"/>
        <v/>
      </c>
      <c r="I111" s="264" t="str">
        <f t="shared" si="13"/>
        <v/>
      </c>
      <c r="J111" s="266" t="str">
        <f t="shared" si="14"/>
        <v/>
      </c>
      <c r="K111" s="262">
        <v>205</v>
      </c>
      <c r="L111" s="263">
        <v>87</v>
      </c>
      <c r="M111" s="265">
        <f t="shared" si="15"/>
        <v>0.42439024390243901</v>
      </c>
      <c r="N111" s="262">
        <v>0</v>
      </c>
      <c r="O111" s="263">
        <v>0</v>
      </c>
      <c r="P111" s="265" t="str">
        <f t="shared" si="16"/>
        <v/>
      </c>
      <c r="Q111" s="264" t="str">
        <f t="shared" si="17"/>
        <v/>
      </c>
      <c r="R111" s="264" t="str">
        <f t="shared" si="18"/>
        <v/>
      </c>
      <c r="S111" s="266" t="str">
        <f t="shared" si="19"/>
        <v/>
      </c>
    </row>
    <row r="112" spans="1:19" ht="18" thickTop="1" x14ac:dyDescent="0.3">
      <c r="A112" s="253" t="s">
        <v>198</v>
      </c>
      <c r="B112" s="254">
        <v>436665</v>
      </c>
      <c r="C112" s="255">
        <v>392179</v>
      </c>
      <c r="D112" s="256">
        <f t="shared" si="10"/>
        <v>0.89812327527967661</v>
      </c>
      <c r="E112" s="254">
        <v>396998</v>
      </c>
      <c r="F112" s="255">
        <v>369407</v>
      </c>
      <c r="G112" s="257">
        <f t="shared" si="11"/>
        <v>0.93050090932448026</v>
      </c>
      <c r="H112" s="256">
        <f t="shared" si="12"/>
        <v>9.9917379936422801E-2</v>
      </c>
      <c r="I112" s="256">
        <f t="shared" si="13"/>
        <v>6.1644744143992902E-2</v>
      </c>
      <c r="J112" s="258">
        <f t="shared" si="14"/>
        <v>-3.2377634044803649E-2</v>
      </c>
      <c r="K112" s="259">
        <v>2969949</v>
      </c>
      <c r="L112" s="254">
        <v>2546286</v>
      </c>
      <c r="M112" s="257">
        <f t="shared" si="15"/>
        <v>0.85735007570837074</v>
      </c>
      <c r="N112" s="254">
        <v>2562238</v>
      </c>
      <c r="O112" s="255">
        <v>2232023</v>
      </c>
      <c r="P112" s="257">
        <f t="shared" si="16"/>
        <v>0.87112243281069124</v>
      </c>
      <c r="Q112" s="256">
        <f t="shared" si="17"/>
        <v>0.15912300106391375</v>
      </c>
      <c r="R112" s="256">
        <f t="shared" si="18"/>
        <v>0.14079738425634503</v>
      </c>
      <c r="S112" s="258">
        <f t="shared" si="19"/>
        <v>-1.3772357102320498E-2</v>
      </c>
    </row>
    <row r="113" spans="1:19" ht="16.5" x14ac:dyDescent="0.3">
      <c r="A113" s="261" t="s">
        <v>199</v>
      </c>
      <c r="B113" s="262">
        <v>70485</v>
      </c>
      <c r="C113" s="263">
        <v>65009</v>
      </c>
      <c r="D113" s="264">
        <f t="shared" si="10"/>
        <v>0.92230971128608918</v>
      </c>
      <c r="E113" s="262">
        <v>68625</v>
      </c>
      <c r="F113" s="263">
        <v>64672</v>
      </c>
      <c r="G113" s="265">
        <f t="shared" si="11"/>
        <v>0.94239708561020041</v>
      </c>
      <c r="H113" s="264">
        <f t="shared" si="12"/>
        <v>2.7103825136612025E-2</v>
      </c>
      <c r="I113" s="264">
        <f t="shared" si="13"/>
        <v>5.2109104403761375E-3</v>
      </c>
      <c r="J113" s="266">
        <f t="shared" si="14"/>
        <v>-2.0087374324111229E-2</v>
      </c>
      <c r="K113" s="262">
        <v>519821</v>
      </c>
      <c r="L113" s="263">
        <v>454557</v>
      </c>
      <c r="M113" s="265">
        <f t="shared" si="15"/>
        <v>0.8744490892057073</v>
      </c>
      <c r="N113" s="262">
        <v>468169</v>
      </c>
      <c r="O113" s="263">
        <v>409994</v>
      </c>
      <c r="P113" s="265">
        <f t="shared" si="16"/>
        <v>0.87573931635798186</v>
      </c>
      <c r="Q113" s="264">
        <f t="shared" si="17"/>
        <v>0.11032768081611555</v>
      </c>
      <c r="R113" s="264">
        <f t="shared" si="18"/>
        <v>0.10869183451465148</v>
      </c>
      <c r="S113" s="266">
        <f t="shared" si="19"/>
        <v>-1.290227152274559E-3</v>
      </c>
    </row>
    <row r="114" spans="1:19" ht="16.5" x14ac:dyDescent="0.3">
      <c r="A114" s="261" t="s">
        <v>200</v>
      </c>
      <c r="B114" s="262">
        <v>43249</v>
      </c>
      <c r="C114" s="263">
        <v>38638</v>
      </c>
      <c r="D114" s="264">
        <f t="shared" si="10"/>
        <v>0.89338481814608428</v>
      </c>
      <c r="E114" s="262">
        <v>36328</v>
      </c>
      <c r="F114" s="263">
        <v>34461</v>
      </c>
      <c r="G114" s="265">
        <f t="shared" si="11"/>
        <v>0.94860713499229243</v>
      </c>
      <c r="H114" s="264">
        <f t="shared" si="12"/>
        <v>0.19051420391984153</v>
      </c>
      <c r="I114" s="264">
        <f t="shared" si="13"/>
        <v>0.12120948318388902</v>
      </c>
      <c r="J114" s="266">
        <f t="shared" si="14"/>
        <v>-5.5222316846208153E-2</v>
      </c>
      <c r="K114" s="262">
        <v>280069</v>
      </c>
      <c r="L114" s="263">
        <v>242623</v>
      </c>
      <c r="M114" s="265">
        <f t="shared" si="15"/>
        <v>0.86629723389593283</v>
      </c>
      <c r="N114" s="262">
        <v>212902</v>
      </c>
      <c r="O114" s="263">
        <v>190247</v>
      </c>
      <c r="P114" s="265">
        <f t="shared" si="16"/>
        <v>0.89358953884886005</v>
      </c>
      <c r="Q114" s="264">
        <f t="shared" si="17"/>
        <v>0.31548318005467313</v>
      </c>
      <c r="R114" s="264">
        <f t="shared" si="18"/>
        <v>0.27530526105536479</v>
      </c>
      <c r="S114" s="266">
        <f t="shared" si="19"/>
        <v>-2.7292304952927227E-2</v>
      </c>
    </row>
    <row r="115" spans="1:19" ht="16.5" x14ac:dyDescent="0.3">
      <c r="A115" s="261" t="s">
        <v>201</v>
      </c>
      <c r="B115" s="262">
        <v>37980</v>
      </c>
      <c r="C115" s="263">
        <v>32234</v>
      </c>
      <c r="D115" s="264">
        <f t="shared" si="10"/>
        <v>0.84870984728804633</v>
      </c>
      <c r="E115" s="262">
        <v>33134</v>
      </c>
      <c r="F115" s="263">
        <v>29332</v>
      </c>
      <c r="G115" s="265">
        <f t="shared" si="11"/>
        <v>0.88525381783062718</v>
      </c>
      <c r="H115" s="264">
        <f t="shared" si="12"/>
        <v>0.14625460252308797</v>
      </c>
      <c r="I115" s="264">
        <f t="shared" si="13"/>
        <v>9.8936315287058596E-2</v>
      </c>
      <c r="J115" s="266">
        <f t="shared" si="14"/>
        <v>-3.654397054258085E-2</v>
      </c>
      <c r="K115" s="262">
        <v>214747</v>
      </c>
      <c r="L115" s="263">
        <v>188367</v>
      </c>
      <c r="M115" s="265">
        <f t="shared" si="15"/>
        <v>0.87715777170344633</v>
      </c>
      <c r="N115" s="262">
        <v>208750</v>
      </c>
      <c r="O115" s="263">
        <v>177058</v>
      </c>
      <c r="P115" s="265">
        <f t="shared" si="16"/>
        <v>0.84818203592814367</v>
      </c>
      <c r="Q115" s="264">
        <f t="shared" si="17"/>
        <v>2.8728143712574816E-2</v>
      </c>
      <c r="R115" s="264">
        <f t="shared" si="18"/>
        <v>6.3871725649222277E-2</v>
      </c>
      <c r="S115" s="266">
        <f t="shared" si="19"/>
        <v>2.8975735775302658E-2</v>
      </c>
    </row>
    <row r="116" spans="1:19" ht="16.5" x14ac:dyDescent="0.3">
      <c r="A116" s="261" t="s">
        <v>202</v>
      </c>
      <c r="B116" s="262">
        <v>31672</v>
      </c>
      <c r="C116" s="263">
        <v>29025</v>
      </c>
      <c r="D116" s="264">
        <f t="shared" si="10"/>
        <v>0.91642460217226573</v>
      </c>
      <c r="E116" s="262">
        <v>20943</v>
      </c>
      <c r="F116" s="263">
        <v>19716</v>
      </c>
      <c r="G116" s="265">
        <f t="shared" si="11"/>
        <v>0.94141240509955593</v>
      </c>
      <c r="H116" s="264">
        <f t="shared" si="12"/>
        <v>0.51229527765840621</v>
      </c>
      <c r="I116" s="264">
        <f t="shared" si="13"/>
        <v>0.47215459525258674</v>
      </c>
      <c r="J116" s="266">
        <f t="shared" si="14"/>
        <v>-2.4987802927290192E-2</v>
      </c>
      <c r="K116" s="262">
        <v>191964</v>
      </c>
      <c r="L116" s="263">
        <v>164329</v>
      </c>
      <c r="M116" s="265">
        <f t="shared" si="15"/>
        <v>0.85604071596757725</v>
      </c>
      <c r="N116" s="262">
        <v>120910</v>
      </c>
      <c r="O116" s="263">
        <v>109413</v>
      </c>
      <c r="P116" s="265">
        <f t="shared" si="16"/>
        <v>0.90491274501695473</v>
      </c>
      <c r="Q116" s="264">
        <f t="shared" si="17"/>
        <v>0.58766024315606646</v>
      </c>
      <c r="R116" s="264">
        <f t="shared" si="18"/>
        <v>0.50191476332794083</v>
      </c>
      <c r="S116" s="266">
        <f t="shared" si="19"/>
        <v>-4.8872029049377486E-2</v>
      </c>
    </row>
    <row r="117" spans="1:19" ht="16.5" x14ac:dyDescent="0.3">
      <c r="A117" s="261" t="s">
        <v>203</v>
      </c>
      <c r="B117" s="262">
        <v>29578</v>
      </c>
      <c r="C117" s="263">
        <v>27240</v>
      </c>
      <c r="D117" s="264">
        <f t="shared" si="10"/>
        <v>0.92095476367570495</v>
      </c>
      <c r="E117" s="262">
        <v>29282</v>
      </c>
      <c r="F117" s="263">
        <v>27852</v>
      </c>
      <c r="G117" s="265">
        <f t="shared" si="11"/>
        <v>0.95116453794139744</v>
      </c>
      <c r="H117" s="264">
        <f t="shared" si="12"/>
        <v>1.0108599139402985E-2</v>
      </c>
      <c r="I117" s="264">
        <f t="shared" si="13"/>
        <v>-2.1973287376131023E-2</v>
      </c>
      <c r="J117" s="266">
        <f t="shared" si="14"/>
        <v>-3.0209774265692491E-2</v>
      </c>
      <c r="K117" s="262">
        <v>211576</v>
      </c>
      <c r="L117" s="263">
        <v>178679</v>
      </c>
      <c r="M117" s="265">
        <f t="shared" si="15"/>
        <v>0.84451450069951228</v>
      </c>
      <c r="N117" s="262">
        <v>205983</v>
      </c>
      <c r="O117" s="263">
        <v>182124</v>
      </c>
      <c r="P117" s="265">
        <f t="shared" si="16"/>
        <v>0.88417005286844064</v>
      </c>
      <c r="Q117" s="264">
        <f t="shared" si="17"/>
        <v>2.7152726195851073E-2</v>
      </c>
      <c r="R117" s="264">
        <f t="shared" si="18"/>
        <v>-1.8915683819815121E-2</v>
      </c>
      <c r="S117" s="266">
        <f t="shared" si="19"/>
        <v>-3.9655552168928354E-2</v>
      </c>
    </row>
    <row r="118" spans="1:19" ht="16.5" x14ac:dyDescent="0.3">
      <c r="A118" s="261" t="s">
        <v>204</v>
      </c>
      <c r="B118" s="262">
        <v>20884</v>
      </c>
      <c r="C118" s="263">
        <v>19133</v>
      </c>
      <c r="D118" s="264">
        <f t="shared" si="10"/>
        <v>0.91615590882972608</v>
      </c>
      <c r="E118" s="262">
        <v>17400</v>
      </c>
      <c r="F118" s="263">
        <v>16665</v>
      </c>
      <c r="G118" s="265">
        <f t="shared" si="11"/>
        <v>0.95775862068965523</v>
      </c>
      <c r="H118" s="264">
        <f t="shared" si="12"/>
        <v>0.2002298850574713</v>
      </c>
      <c r="I118" s="264">
        <f t="shared" si="13"/>
        <v>0.148094809480948</v>
      </c>
      <c r="J118" s="266">
        <f t="shared" si="14"/>
        <v>-4.1602711859929142E-2</v>
      </c>
      <c r="K118" s="262">
        <v>129660</v>
      </c>
      <c r="L118" s="263">
        <v>114809</v>
      </c>
      <c r="M118" s="265">
        <f t="shared" si="15"/>
        <v>0.8854619774795619</v>
      </c>
      <c r="N118" s="262">
        <v>120540</v>
      </c>
      <c r="O118" s="263">
        <v>107148</v>
      </c>
      <c r="P118" s="265">
        <f t="shared" si="16"/>
        <v>0.88889995022399204</v>
      </c>
      <c r="Q118" s="264">
        <f t="shared" si="17"/>
        <v>7.5659532105525118E-2</v>
      </c>
      <c r="R118" s="264">
        <f t="shared" si="18"/>
        <v>7.1499234703400916E-2</v>
      </c>
      <c r="S118" s="266">
        <f t="shared" si="19"/>
        <v>-3.43797274443014E-3</v>
      </c>
    </row>
    <row r="119" spans="1:19" ht="16.5" x14ac:dyDescent="0.3">
      <c r="A119" s="261" t="s">
        <v>205</v>
      </c>
      <c r="B119" s="262">
        <v>19112</v>
      </c>
      <c r="C119" s="263">
        <v>16820</v>
      </c>
      <c r="D119" s="264">
        <f t="shared" si="10"/>
        <v>0.88007534533277521</v>
      </c>
      <c r="E119" s="262">
        <v>19160</v>
      </c>
      <c r="F119" s="263">
        <v>17823</v>
      </c>
      <c r="G119" s="265">
        <f t="shared" si="11"/>
        <v>0.93021920668058455</v>
      </c>
      <c r="H119" s="264">
        <f t="shared" si="12"/>
        <v>-2.5052192066805645E-3</v>
      </c>
      <c r="I119" s="264">
        <f t="shared" si="13"/>
        <v>-5.6275598945183192E-2</v>
      </c>
      <c r="J119" s="266">
        <f t="shared" si="14"/>
        <v>-5.0143861347809349E-2</v>
      </c>
      <c r="K119" s="262">
        <v>129748</v>
      </c>
      <c r="L119" s="263">
        <v>110686</v>
      </c>
      <c r="M119" s="265">
        <f t="shared" si="15"/>
        <v>0.85308444060794775</v>
      </c>
      <c r="N119" s="262">
        <v>127822</v>
      </c>
      <c r="O119" s="263">
        <v>114251</v>
      </c>
      <c r="P119" s="265">
        <f t="shared" si="16"/>
        <v>0.89382891833956601</v>
      </c>
      <c r="Q119" s="264">
        <f t="shared" si="17"/>
        <v>1.5067828699284913E-2</v>
      </c>
      <c r="R119" s="264">
        <f t="shared" si="18"/>
        <v>-3.1203227980499126E-2</v>
      </c>
      <c r="S119" s="266">
        <f t="shared" si="19"/>
        <v>-4.0744477731618267E-2</v>
      </c>
    </row>
    <row r="120" spans="1:19" ht="16.5" x14ac:dyDescent="0.3">
      <c r="A120" s="261" t="s">
        <v>206</v>
      </c>
      <c r="B120" s="262">
        <v>17898</v>
      </c>
      <c r="C120" s="263">
        <v>15964</v>
      </c>
      <c r="D120" s="264">
        <f t="shared" si="10"/>
        <v>0.89194323388088059</v>
      </c>
      <c r="E120" s="262">
        <v>20370</v>
      </c>
      <c r="F120" s="263">
        <v>18408</v>
      </c>
      <c r="G120" s="265">
        <f t="shared" si="11"/>
        <v>0.9036818851251841</v>
      </c>
      <c r="H120" s="264">
        <f t="shared" si="12"/>
        <v>-0.12135493372606776</v>
      </c>
      <c r="I120" s="264">
        <f t="shared" si="13"/>
        <v>-0.13276836158192096</v>
      </c>
      <c r="J120" s="266">
        <f t="shared" si="14"/>
        <v>-1.1738651244303511E-2</v>
      </c>
      <c r="K120" s="262">
        <v>131599</v>
      </c>
      <c r="L120" s="263">
        <v>109473</v>
      </c>
      <c r="M120" s="265">
        <f t="shared" si="15"/>
        <v>0.83186802331324705</v>
      </c>
      <c r="N120" s="262">
        <v>132525</v>
      </c>
      <c r="O120" s="263">
        <v>112094</v>
      </c>
      <c r="P120" s="265">
        <f t="shared" si="16"/>
        <v>0.84583286172420302</v>
      </c>
      <c r="Q120" s="264">
        <f t="shared" si="17"/>
        <v>-6.987360875306492E-3</v>
      </c>
      <c r="R120" s="264">
        <f t="shared" si="18"/>
        <v>-2.3382161400253398E-2</v>
      </c>
      <c r="S120" s="266">
        <f t="shared" si="19"/>
        <v>-1.3964838410955971E-2</v>
      </c>
    </row>
    <row r="121" spans="1:19" ht="16.5" x14ac:dyDescent="0.3">
      <c r="A121" s="261" t="s">
        <v>207</v>
      </c>
      <c r="B121" s="262">
        <v>17804</v>
      </c>
      <c r="C121" s="263">
        <v>13769</v>
      </c>
      <c r="D121" s="264">
        <f t="shared" si="10"/>
        <v>0.77336553583464385</v>
      </c>
      <c r="E121" s="262">
        <v>15704</v>
      </c>
      <c r="F121" s="263">
        <v>13897</v>
      </c>
      <c r="G121" s="265">
        <f t="shared" si="11"/>
        <v>0.88493377483443714</v>
      </c>
      <c r="H121" s="264">
        <f t="shared" si="12"/>
        <v>0.1337238920020376</v>
      </c>
      <c r="I121" s="264">
        <f t="shared" si="13"/>
        <v>-9.2106209973376041E-3</v>
      </c>
      <c r="J121" s="266">
        <f t="shared" si="14"/>
        <v>-0.11156823899979329</v>
      </c>
      <c r="K121" s="262">
        <v>71179</v>
      </c>
      <c r="L121" s="263">
        <v>58475</v>
      </c>
      <c r="M121" s="265">
        <f t="shared" si="15"/>
        <v>0.82152039225052331</v>
      </c>
      <c r="N121" s="262">
        <v>67270</v>
      </c>
      <c r="O121" s="263">
        <v>57618</v>
      </c>
      <c r="P121" s="265">
        <f t="shared" si="16"/>
        <v>0.85651850750706104</v>
      </c>
      <c r="Q121" s="264">
        <f t="shared" si="17"/>
        <v>5.8109112531589124E-2</v>
      </c>
      <c r="R121" s="264">
        <f t="shared" si="18"/>
        <v>1.4873824152174642E-2</v>
      </c>
      <c r="S121" s="266">
        <f t="shared" si="19"/>
        <v>-3.4998115256537732E-2</v>
      </c>
    </row>
    <row r="122" spans="1:19" ht="16.5" x14ac:dyDescent="0.3">
      <c r="A122" s="261" t="s">
        <v>208</v>
      </c>
      <c r="B122" s="262">
        <v>17484</v>
      </c>
      <c r="C122" s="263">
        <v>15695</v>
      </c>
      <c r="D122" s="264">
        <f t="shared" si="10"/>
        <v>0.89767787691603751</v>
      </c>
      <c r="E122" s="262">
        <v>12408</v>
      </c>
      <c r="F122" s="263">
        <v>11175</v>
      </c>
      <c r="G122" s="265">
        <f t="shared" si="11"/>
        <v>0.90062862669245647</v>
      </c>
      <c r="H122" s="264">
        <f t="shared" si="12"/>
        <v>0.40909090909090917</v>
      </c>
      <c r="I122" s="264">
        <f t="shared" si="13"/>
        <v>0.40447427293064875</v>
      </c>
      <c r="J122" s="266">
        <f t="shared" si="14"/>
        <v>-2.9507497764189594E-3</v>
      </c>
      <c r="K122" s="262">
        <v>116748</v>
      </c>
      <c r="L122" s="263">
        <v>95530</v>
      </c>
      <c r="M122" s="265">
        <f t="shared" si="15"/>
        <v>0.81825812861890568</v>
      </c>
      <c r="N122" s="262">
        <v>82344</v>
      </c>
      <c r="O122" s="263">
        <v>67495</v>
      </c>
      <c r="P122" s="265">
        <f t="shared" si="16"/>
        <v>0.81967113572330708</v>
      </c>
      <c r="Q122" s="264">
        <f t="shared" si="17"/>
        <v>0.41780821917808209</v>
      </c>
      <c r="R122" s="264">
        <f t="shared" si="18"/>
        <v>0.41536410104452193</v>
      </c>
      <c r="S122" s="266">
        <f t="shared" si="19"/>
        <v>-1.4130071044013981E-3</v>
      </c>
    </row>
    <row r="123" spans="1:19" ht="16.5" x14ac:dyDescent="0.3">
      <c r="A123" s="261" t="s">
        <v>209</v>
      </c>
      <c r="B123" s="262">
        <v>16820</v>
      </c>
      <c r="C123" s="263">
        <v>15265</v>
      </c>
      <c r="D123" s="264">
        <f t="shared" si="10"/>
        <v>0.90755053507728889</v>
      </c>
      <c r="E123" s="262">
        <v>15376</v>
      </c>
      <c r="F123" s="263">
        <v>14241</v>
      </c>
      <c r="G123" s="265">
        <f t="shared" si="11"/>
        <v>0.92618366285119669</v>
      </c>
      <c r="H123" s="264">
        <f t="shared" si="12"/>
        <v>9.3912591050988592E-2</v>
      </c>
      <c r="I123" s="264">
        <f t="shared" si="13"/>
        <v>7.1905062846710166E-2</v>
      </c>
      <c r="J123" s="266">
        <f t="shared" si="14"/>
        <v>-1.8633127773907798E-2</v>
      </c>
      <c r="K123" s="262">
        <v>111376</v>
      </c>
      <c r="L123" s="263">
        <v>95270</v>
      </c>
      <c r="M123" s="265">
        <f t="shared" si="15"/>
        <v>0.85539074845568164</v>
      </c>
      <c r="N123" s="262">
        <v>103714</v>
      </c>
      <c r="O123" s="263">
        <v>93013</v>
      </c>
      <c r="P123" s="265">
        <f t="shared" si="16"/>
        <v>0.89682202981275427</v>
      </c>
      <c r="Q123" s="264">
        <f t="shared" si="17"/>
        <v>7.3876236573654497E-2</v>
      </c>
      <c r="R123" s="264">
        <f t="shared" si="18"/>
        <v>2.4265425263135354E-2</v>
      </c>
      <c r="S123" s="266">
        <f t="shared" si="19"/>
        <v>-4.1431281357072636E-2</v>
      </c>
    </row>
    <row r="124" spans="1:19" ht="16.5" x14ac:dyDescent="0.3">
      <c r="A124" s="261" t="s">
        <v>210</v>
      </c>
      <c r="B124" s="262">
        <v>15999</v>
      </c>
      <c r="C124" s="263">
        <v>14035</v>
      </c>
      <c r="D124" s="264">
        <f t="shared" si="10"/>
        <v>0.87724232764547783</v>
      </c>
      <c r="E124" s="262">
        <v>16954</v>
      </c>
      <c r="F124" s="263">
        <v>15321</v>
      </c>
      <c r="G124" s="265">
        <f t="shared" si="11"/>
        <v>0.90368054736345405</v>
      </c>
      <c r="H124" s="264">
        <f t="shared" si="12"/>
        <v>-5.6328889937477866E-2</v>
      </c>
      <c r="I124" s="264">
        <f t="shared" si="13"/>
        <v>-8.3937079825076699E-2</v>
      </c>
      <c r="J124" s="266">
        <f t="shared" si="14"/>
        <v>-2.6438219717976219E-2</v>
      </c>
      <c r="K124" s="262">
        <v>109096</v>
      </c>
      <c r="L124" s="263">
        <v>93642</v>
      </c>
      <c r="M124" s="265">
        <f t="shared" si="15"/>
        <v>0.85834494390261784</v>
      </c>
      <c r="N124" s="262">
        <v>110933</v>
      </c>
      <c r="O124" s="263">
        <v>87528</v>
      </c>
      <c r="P124" s="265">
        <f t="shared" si="16"/>
        <v>0.78901679392065482</v>
      </c>
      <c r="Q124" s="264">
        <f t="shared" si="17"/>
        <v>-1.6559544950555782E-2</v>
      </c>
      <c r="R124" s="264">
        <f t="shared" si="18"/>
        <v>6.985193309569504E-2</v>
      </c>
      <c r="S124" s="266">
        <f t="shared" si="19"/>
        <v>6.9328149981963016E-2</v>
      </c>
    </row>
    <row r="125" spans="1:19" ht="16.5" x14ac:dyDescent="0.3">
      <c r="A125" s="261" t="s">
        <v>211</v>
      </c>
      <c r="B125" s="262">
        <v>15505</v>
      </c>
      <c r="C125" s="263">
        <v>14702</v>
      </c>
      <c r="D125" s="264">
        <f t="shared" si="10"/>
        <v>0.9482102547565302</v>
      </c>
      <c r="E125" s="262">
        <v>15493</v>
      </c>
      <c r="F125" s="263">
        <v>14785</v>
      </c>
      <c r="G125" s="265">
        <f t="shared" si="11"/>
        <v>0.95430194281288327</v>
      </c>
      <c r="H125" s="264">
        <f t="shared" si="12"/>
        <v>7.7454334215443232E-4</v>
      </c>
      <c r="I125" s="264">
        <f t="shared" si="13"/>
        <v>-5.6137977680080775E-3</v>
      </c>
      <c r="J125" s="266">
        <f t="shared" si="14"/>
        <v>-6.0916880563530729E-3</v>
      </c>
      <c r="K125" s="262">
        <v>105583</v>
      </c>
      <c r="L125" s="263">
        <v>97238</v>
      </c>
      <c r="M125" s="265">
        <f t="shared" si="15"/>
        <v>0.920962654972865</v>
      </c>
      <c r="N125" s="262">
        <v>105841</v>
      </c>
      <c r="O125" s="263">
        <v>96492</v>
      </c>
      <c r="P125" s="265">
        <f t="shared" si="16"/>
        <v>0.91166939087877097</v>
      </c>
      <c r="Q125" s="264">
        <f t="shared" si="17"/>
        <v>-2.4376186921892806E-3</v>
      </c>
      <c r="R125" s="264">
        <f t="shared" si="18"/>
        <v>7.7312108775857702E-3</v>
      </c>
      <c r="S125" s="266">
        <f t="shared" si="19"/>
        <v>9.2932640940940336E-3</v>
      </c>
    </row>
    <row r="126" spans="1:19" ht="16.5" x14ac:dyDescent="0.3">
      <c r="A126" s="261" t="s">
        <v>212</v>
      </c>
      <c r="B126" s="262">
        <v>15494</v>
      </c>
      <c r="C126" s="263">
        <v>13755</v>
      </c>
      <c r="D126" s="264">
        <f t="shared" si="10"/>
        <v>0.8877630050342068</v>
      </c>
      <c r="E126" s="262">
        <v>17130</v>
      </c>
      <c r="F126" s="263">
        <v>15624</v>
      </c>
      <c r="G126" s="265">
        <f t="shared" si="11"/>
        <v>0.91208406304728551</v>
      </c>
      <c r="H126" s="264">
        <f t="shared" si="12"/>
        <v>-9.5504962054874465E-2</v>
      </c>
      <c r="I126" s="264">
        <f t="shared" si="13"/>
        <v>-0.1196236559139785</v>
      </c>
      <c r="J126" s="266">
        <f t="shared" si="14"/>
        <v>-2.4321058013078711E-2</v>
      </c>
      <c r="K126" s="262">
        <v>111306</v>
      </c>
      <c r="L126" s="263">
        <v>95322</v>
      </c>
      <c r="M126" s="265">
        <f t="shared" si="15"/>
        <v>0.85639588162363212</v>
      </c>
      <c r="N126" s="262">
        <v>112031</v>
      </c>
      <c r="O126" s="263">
        <v>92768</v>
      </c>
      <c r="P126" s="265">
        <f t="shared" si="16"/>
        <v>0.8280565200703377</v>
      </c>
      <c r="Q126" s="264">
        <f t="shared" si="17"/>
        <v>-6.471423088252326E-3</v>
      </c>
      <c r="R126" s="264">
        <f t="shared" si="18"/>
        <v>2.7531045187995762E-2</v>
      </c>
      <c r="S126" s="266">
        <f t="shared" si="19"/>
        <v>2.8339361553294418E-2</v>
      </c>
    </row>
    <row r="127" spans="1:19" ht="16.5" x14ac:dyDescent="0.3">
      <c r="A127" s="261" t="s">
        <v>213</v>
      </c>
      <c r="B127" s="262">
        <v>12338</v>
      </c>
      <c r="C127" s="263">
        <v>11825</v>
      </c>
      <c r="D127" s="264">
        <f t="shared" si="10"/>
        <v>0.95842113794780348</v>
      </c>
      <c r="E127" s="262">
        <v>12338</v>
      </c>
      <c r="F127" s="263">
        <v>11766</v>
      </c>
      <c r="G127" s="265">
        <f t="shared" si="11"/>
        <v>0.9536391635597341</v>
      </c>
      <c r="H127" s="264">
        <f t="shared" si="12"/>
        <v>0</v>
      </c>
      <c r="I127" s="264">
        <f t="shared" si="13"/>
        <v>5.0144484106748877E-3</v>
      </c>
      <c r="J127" s="266">
        <f t="shared" si="14"/>
        <v>4.7819743880693766E-3</v>
      </c>
      <c r="K127" s="262">
        <v>84376</v>
      </c>
      <c r="L127" s="263">
        <v>75026</v>
      </c>
      <c r="M127" s="265">
        <f t="shared" si="15"/>
        <v>0.88918649853038778</v>
      </c>
      <c r="N127" s="262">
        <v>84376</v>
      </c>
      <c r="O127" s="263">
        <v>75503</v>
      </c>
      <c r="P127" s="265">
        <f t="shared" si="16"/>
        <v>0.89483976486204608</v>
      </c>
      <c r="Q127" s="264">
        <f t="shared" si="17"/>
        <v>0</v>
      </c>
      <c r="R127" s="264">
        <f t="shared" si="18"/>
        <v>-6.317629763055721E-3</v>
      </c>
      <c r="S127" s="266">
        <f t="shared" si="19"/>
        <v>-5.6532663316583021E-3</v>
      </c>
    </row>
    <row r="128" spans="1:19" ht="16.5" x14ac:dyDescent="0.3">
      <c r="A128" s="261" t="s">
        <v>214</v>
      </c>
      <c r="B128" s="262">
        <v>8990</v>
      </c>
      <c r="C128" s="263">
        <v>8227</v>
      </c>
      <c r="D128" s="264">
        <f t="shared" si="10"/>
        <v>0.91512791991101228</v>
      </c>
      <c r="E128" s="262">
        <v>0</v>
      </c>
      <c r="F128" s="263">
        <v>0</v>
      </c>
      <c r="G128" s="265" t="str">
        <f t="shared" si="11"/>
        <v/>
      </c>
      <c r="H128" s="264" t="str">
        <f t="shared" si="12"/>
        <v/>
      </c>
      <c r="I128" s="264" t="str">
        <f t="shared" si="13"/>
        <v/>
      </c>
      <c r="J128" s="266" t="str">
        <f t="shared" si="14"/>
        <v/>
      </c>
      <c r="K128" s="262">
        <v>65476</v>
      </c>
      <c r="L128" s="263">
        <v>49268</v>
      </c>
      <c r="M128" s="265">
        <f t="shared" si="15"/>
        <v>0.75245891624411998</v>
      </c>
      <c r="N128" s="262">
        <v>0</v>
      </c>
      <c r="O128" s="263">
        <v>0</v>
      </c>
      <c r="P128" s="265" t="str">
        <f t="shared" si="16"/>
        <v/>
      </c>
      <c r="Q128" s="264" t="str">
        <f t="shared" si="17"/>
        <v/>
      </c>
      <c r="R128" s="264" t="str">
        <f t="shared" si="18"/>
        <v/>
      </c>
      <c r="S128" s="266" t="str">
        <f t="shared" si="19"/>
        <v/>
      </c>
    </row>
    <row r="129" spans="1:19" ht="16.5" x14ac:dyDescent="0.3">
      <c r="A129" s="261" t="s">
        <v>215</v>
      </c>
      <c r="B129" s="262">
        <v>8100</v>
      </c>
      <c r="C129" s="263">
        <v>7763</v>
      </c>
      <c r="D129" s="264">
        <f t="shared" si="10"/>
        <v>0.95839506172839506</v>
      </c>
      <c r="E129" s="262">
        <v>8518</v>
      </c>
      <c r="F129" s="263">
        <v>8128</v>
      </c>
      <c r="G129" s="265">
        <f t="shared" si="11"/>
        <v>0.95421460436722239</v>
      </c>
      <c r="H129" s="264">
        <f t="shared" si="12"/>
        <v>-4.9072552242310441E-2</v>
      </c>
      <c r="I129" s="264">
        <f t="shared" si="13"/>
        <v>-4.4906496062992129E-2</v>
      </c>
      <c r="J129" s="266">
        <f t="shared" si="14"/>
        <v>4.1804573611726736E-3</v>
      </c>
      <c r="K129" s="262">
        <v>53279</v>
      </c>
      <c r="L129" s="263">
        <v>49037</v>
      </c>
      <c r="M129" s="265">
        <f t="shared" si="15"/>
        <v>0.92038138853957474</v>
      </c>
      <c r="N129" s="262">
        <v>44516</v>
      </c>
      <c r="O129" s="263">
        <v>40999</v>
      </c>
      <c r="P129" s="265">
        <f t="shared" si="16"/>
        <v>0.92099469853535809</v>
      </c>
      <c r="Q129" s="264">
        <f t="shared" si="17"/>
        <v>0.1968505705813639</v>
      </c>
      <c r="R129" s="264">
        <f t="shared" si="18"/>
        <v>0.19605356228200699</v>
      </c>
      <c r="S129" s="266">
        <f t="shared" si="19"/>
        <v>-6.1330999578335099E-4</v>
      </c>
    </row>
    <row r="130" spans="1:19" ht="16.5" x14ac:dyDescent="0.3">
      <c r="A130" s="261" t="s">
        <v>216</v>
      </c>
      <c r="B130" s="262">
        <v>7680</v>
      </c>
      <c r="C130" s="263">
        <v>7155</v>
      </c>
      <c r="D130" s="264">
        <f t="shared" si="10"/>
        <v>0.931640625</v>
      </c>
      <c r="E130" s="262">
        <v>7936</v>
      </c>
      <c r="F130" s="263">
        <v>7385</v>
      </c>
      <c r="G130" s="265">
        <f t="shared" si="11"/>
        <v>0.93056955645161288</v>
      </c>
      <c r="H130" s="264">
        <f t="shared" si="12"/>
        <v>-3.2258064516129004E-2</v>
      </c>
      <c r="I130" s="264">
        <f t="shared" si="13"/>
        <v>-3.1144211238998021E-2</v>
      </c>
      <c r="J130" s="266">
        <f t="shared" si="14"/>
        <v>1.0710685483871218E-3</v>
      </c>
      <c r="K130" s="262">
        <v>52482</v>
      </c>
      <c r="L130" s="263">
        <v>44580</v>
      </c>
      <c r="M130" s="265">
        <f t="shared" si="15"/>
        <v>0.84943409168857897</v>
      </c>
      <c r="N130" s="262">
        <v>54016</v>
      </c>
      <c r="O130" s="263">
        <v>43507</v>
      </c>
      <c r="P130" s="265">
        <f t="shared" si="16"/>
        <v>0.80544653436018954</v>
      </c>
      <c r="Q130" s="264">
        <f t="shared" si="17"/>
        <v>-2.8398992890995234E-2</v>
      </c>
      <c r="R130" s="264">
        <f t="shared" si="18"/>
        <v>2.4662697956650659E-2</v>
      </c>
      <c r="S130" s="266">
        <f t="shared" si="19"/>
        <v>4.3987557328389437E-2</v>
      </c>
    </row>
    <row r="131" spans="1:19" ht="16.5" x14ac:dyDescent="0.3">
      <c r="A131" s="261" t="s">
        <v>217</v>
      </c>
      <c r="B131" s="262">
        <v>7542</v>
      </c>
      <c r="C131" s="263">
        <v>6769</v>
      </c>
      <c r="D131" s="264">
        <f t="shared" si="10"/>
        <v>0.89750729249535932</v>
      </c>
      <c r="E131" s="262">
        <v>7437</v>
      </c>
      <c r="F131" s="263">
        <v>7198</v>
      </c>
      <c r="G131" s="265">
        <f t="shared" si="11"/>
        <v>0.96786338577383357</v>
      </c>
      <c r="H131" s="264">
        <f t="shared" si="12"/>
        <v>1.4118596208148482E-2</v>
      </c>
      <c r="I131" s="264">
        <f t="shared" si="13"/>
        <v>-5.9599888858016148E-2</v>
      </c>
      <c r="J131" s="266">
        <f t="shared" si="14"/>
        <v>-7.0356093278474252E-2</v>
      </c>
      <c r="K131" s="262">
        <v>50288</v>
      </c>
      <c r="L131" s="263">
        <v>45629</v>
      </c>
      <c r="M131" s="265">
        <f t="shared" si="15"/>
        <v>0.90735364301622656</v>
      </c>
      <c r="N131" s="262">
        <v>49889</v>
      </c>
      <c r="O131" s="263">
        <v>45603</v>
      </c>
      <c r="P131" s="265">
        <f t="shared" si="16"/>
        <v>0.91408927819759866</v>
      </c>
      <c r="Q131" s="264">
        <f t="shared" si="17"/>
        <v>7.9977550161358657E-3</v>
      </c>
      <c r="R131" s="264">
        <f t="shared" si="18"/>
        <v>5.7013792952220754E-4</v>
      </c>
      <c r="S131" s="266">
        <f t="shared" si="19"/>
        <v>-6.7356351813721016E-3</v>
      </c>
    </row>
    <row r="132" spans="1:19" ht="16.5" x14ac:dyDescent="0.3">
      <c r="A132" s="261" t="s">
        <v>218</v>
      </c>
      <c r="B132" s="262">
        <v>7417</v>
      </c>
      <c r="C132" s="263">
        <v>5982</v>
      </c>
      <c r="D132" s="264">
        <f t="shared" si="10"/>
        <v>0.80652554941350951</v>
      </c>
      <c r="E132" s="262">
        <v>7430</v>
      </c>
      <c r="F132" s="263">
        <v>6847</v>
      </c>
      <c r="G132" s="265">
        <f t="shared" si="11"/>
        <v>0.92153432032301485</v>
      </c>
      <c r="H132" s="264">
        <f t="shared" si="12"/>
        <v>-1.7496635262449489E-3</v>
      </c>
      <c r="I132" s="264">
        <f t="shared" si="13"/>
        <v>-0.12633270045275302</v>
      </c>
      <c r="J132" s="266">
        <f t="shared" si="14"/>
        <v>-0.11500877090950534</v>
      </c>
      <c r="K132" s="262">
        <v>53629</v>
      </c>
      <c r="L132" s="263">
        <v>46833</v>
      </c>
      <c r="M132" s="265">
        <f t="shared" si="15"/>
        <v>0.87327751776091289</v>
      </c>
      <c r="N132" s="262">
        <v>55589</v>
      </c>
      <c r="O132" s="263">
        <v>47355</v>
      </c>
      <c r="P132" s="265">
        <f t="shared" si="16"/>
        <v>0.85187716994369389</v>
      </c>
      <c r="Q132" s="264">
        <f t="shared" si="17"/>
        <v>-3.5258774217920785E-2</v>
      </c>
      <c r="R132" s="264">
        <f t="shared" si="18"/>
        <v>-1.1023123218245168E-2</v>
      </c>
      <c r="S132" s="266">
        <f t="shared" si="19"/>
        <v>2.1400347817219001E-2</v>
      </c>
    </row>
    <row r="133" spans="1:19" ht="16.5" x14ac:dyDescent="0.3">
      <c r="A133" s="261" t="s">
        <v>219</v>
      </c>
      <c r="B133" s="262">
        <v>4732</v>
      </c>
      <c r="C133" s="263">
        <v>4221</v>
      </c>
      <c r="D133" s="264">
        <f t="shared" si="10"/>
        <v>0.89201183431952658</v>
      </c>
      <c r="E133" s="262">
        <v>5096</v>
      </c>
      <c r="F133" s="263">
        <v>4830</v>
      </c>
      <c r="G133" s="265">
        <f t="shared" si="11"/>
        <v>0.94780219780219777</v>
      </c>
      <c r="H133" s="264">
        <f t="shared" si="12"/>
        <v>-7.1428571428571397E-2</v>
      </c>
      <c r="I133" s="264">
        <f t="shared" si="13"/>
        <v>-0.12608695652173918</v>
      </c>
      <c r="J133" s="266">
        <f t="shared" si="14"/>
        <v>-5.579036348267119E-2</v>
      </c>
      <c r="K133" s="262">
        <v>29350</v>
      </c>
      <c r="L133" s="263">
        <v>23583</v>
      </c>
      <c r="M133" s="265">
        <f t="shared" si="15"/>
        <v>0.80350936967632025</v>
      </c>
      <c r="N133" s="262">
        <v>27140</v>
      </c>
      <c r="O133" s="263">
        <v>22785</v>
      </c>
      <c r="P133" s="265">
        <f t="shared" si="16"/>
        <v>0.83953574060427416</v>
      </c>
      <c r="Q133" s="264">
        <f t="shared" si="17"/>
        <v>8.1429624170965331E-2</v>
      </c>
      <c r="R133" s="264">
        <f t="shared" si="18"/>
        <v>3.5023041474654404E-2</v>
      </c>
      <c r="S133" s="266">
        <f t="shared" si="19"/>
        <v>-3.602637092795391E-2</v>
      </c>
    </row>
    <row r="134" spans="1:19" ht="16.5" x14ac:dyDescent="0.3">
      <c r="A134" s="261" t="s">
        <v>220</v>
      </c>
      <c r="B134" s="262">
        <v>3328</v>
      </c>
      <c r="C134" s="263">
        <v>3038</v>
      </c>
      <c r="D134" s="264">
        <f t="shared" si="10"/>
        <v>0.91286057692307687</v>
      </c>
      <c r="E134" s="262">
        <v>0</v>
      </c>
      <c r="F134" s="263">
        <v>0</v>
      </c>
      <c r="G134" s="265" t="str">
        <f t="shared" si="11"/>
        <v/>
      </c>
      <c r="H134" s="264" t="str">
        <f t="shared" si="12"/>
        <v/>
      </c>
      <c r="I134" s="264" t="str">
        <f t="shared" si="13"/>
        <v/>
      </c>
      <c r="J134" s="266" t="str">
        <f t="shared" si="14"/>
        <v/>
      </c>
      <c r="K134" s="262">
        <v>22528</v>
      </c>
      <c r="L134" s="263">
        <v>17043</v>
      </c>
      <c r="M134" s="265">
        <f t="shared" si="15"/>
        <v>0.75652521306818177</v>
      </c>
      <c r="N134" s="262">
        <v>0</v>
      </c>
      <c r="O134" s="263">
        <v>0</v>
      </c>
      <c r="P134" s="265" t="str">
        <f t="shared" si="16"/>
        <v/>
      </c>
      <c r="Q134" s="264" t="str">
        <f t="shared" si="17"/>
        <v/>
      </c>
      <c r="R134" s="264" t="str">
        <f t="shared" si="18"/>
        <v/>
      </c>
      <c r="S134" s="266" t="str">
        <f t="shared" si="19"/>
        <v/>
      </c>
    </row>
    <row r="135" spans="1:19" ht="16.5" x14ac:dyDescent="0.3">
      <c r="A135" s="261" t="s">
        <v>221</v>
      </c>
      <c r="B135" s="262">
        <v>2684</v>
      </c>
      <c r="C135" s="263">
        <v>2355</v>
      </c>
      <c r="D135" s="264">
        <f t="shared" si="10"/>
        <v>0.8774217585692996</v>
      </c>
      <c r="E135" s="262">
        <v>0</v>
      </c>
      <c r="F135" s="263">
        <v>0</v>
      </c>
      <c r="G135" s="265" t="str">
        <f t="shared" si="11"/>
        <v/>
      </c>
      <c r="H135" s="264" t="str">
        <f t="shared" si="12"/>
        <v/>
      </c>
      <c r="I135" s="264" t="str">
        <f t="shared" si="13"/>
        <v/>
      </c>
      <c r="J135" s="266" t="str">
        <f t="shared" si="14"/>
        <v/>
      </c>
      <c r="K135" s="262">
        <v>18208</v>
      </c>
      <c r="L135" s="263">
        <v>14653</v>
      </c>
      <c r="M135" s="265">
        <f t="shared" si="15"/>
        <v>0.80475615114235499</v>
      </c>
      <c r="N135" s="262">
        <v>0</v>
      </c>
      <c r="O135" s="263">
        <v>0</v>
      </c>
      <c r="P135" s="265" t="str">
        <f t="shared" si="16"/>
        <v/>
      </c>
      <c r="Q135" s="264" t="str">
        <f t="shared" si="17"/>
        <v/>
      </c>
      <c r="R135" s="264" t="str">
        <f t="shared" si="18"/>
        <v/>
      </c>
      <c r="S135" s="266" t="str">
        <f t="shared" si="19"/>
        <v/>
      </c>
    </row>
    <row r="136" spans="1:19" ht="16.5" x14ac:dyDescent="0.3">
      <c r="A136" s="261" t="s">
        <v>222</v>
      </c>
      <c r="B136" s="262">
        <v>2610</v>
      </c>
      <c r="C136" s="263">
        <v>2337</v>
      </c>
      <c r="D136" s="264">
        <f t="shared" si="10"/>
        <v>0.89540229885057476</v>
      </c>
      <c r="E136" s="262">
        <v>0</v>
      </c>
      <c r="F136" s="263">
        <v>0</v>
      </c>
      <c r="G136" s="265" t="str">
        <f t="shared" si="11"/>
        <v/>
      </c>
      <c r="H136" s="264" t="str">
        <f t="shared" si="12"/>
        <v/>
      </c>
      <c r="I136" s="264" t="str">
        <f t="shared" si="13"/>
        <v/>
      </c>
      <c r="J136" s="266" t="str">
        <f t="shared" si="14"/>
        <v/>
      </c>
      <c r="K136" s="262">
        <v>17474</v>
      </c>
      <c r="L136" s="263">
        <v>14766</v>
      </c>
      <c r="M136" s="265">
        <f t="shared" si="15"/>
        <v>0.84502689710426915</v>
      </c>
      <c r="N136" s="262">
        <v>0</v>
      </c>
      <c r="O136" s="263">
        <v>0</v>
      </c>
      <c r="P136" s="265" t="str">
        <f t="shared" si="16"/>
        <v/>
      </c>
      <c r="Q136" s="264" t="str">
        <f t="shared" si="17"/>
        <v/>
      </c>
      <c r="R136" s="264" t="str">
        <f t="shared" si="18"/>
        <v/>
      </c>
      <c r="S136" s="266" t="str">
        <f t="shared" si="19"/>
        <v/>
      </c>
    </row>
    <row r="137" spans="1:19" ht="16.5" x14ac:dyDescent="0.3">
      <c r="A137" s="261" t="s">
        <v>573</v>
      </c>
      <c r="B137" s="262">
        <v>1280</v>
      </c>
      <c r="C137" s="263">
        <v>1223</v>
      </c>
      <c r="D137" s="264">
        <f t="shared" ref="D137:D185" si="20">IFERROR(C137/B137,"")</f>
        <v>0.95546874999999998</v>
      </c>
      <c r="E137" s="262">
        <v>5440</v>
      </c>
      <c r="F137" s="263">
        <v>5235</v>
      </c>
      <c r="G137" s="265">
        <f t="shared" ref="G137:G185" si="21">IFERROR(F137/E137,"")</f>
        <v>0.9623161764705882</v>
      </c>
      <c r="H137" s="264">
        <f t="shared" ref="H137:H185" si="22">IFERROR(B137/E137-1,"")</f>
        <v>-0.76470588235294112</v>
      </c>
      <c r="I137" s="264">
        <f t="shared" ref="I137:I185" si="23">IFERROR(C137/F137-1,"")</f>
        <v>-0.76638013371537728</v>
      </c>
      <c r="J137" s="266">
        <f t="shared" ref="J137:J185" si="24">IFERROR(D137-G137,"")</f>
        <v>-6.8474264705882248E-3</v>
      </c>
      <c r="K137" s="262">
        <v>21880</v>
      </c>
      <c r="L137" s="263">
        <v>19072</v>
      </c>
      <c r="M137" s="265">
        <f t="shared" ref="M137:M185" si="25">IFERROR(L137/K137,"")</f>
        <v>0.87166361974405848</v>
      </c>
      <c r="N137" s="262">
        <v>35520</v>
      </c>
      <c r="O137" s="263">
        <v>32788</v>
      </c>
      <c r="P137" s="265">
        <f t="shared" ref="P137:P185" si="26">IFERROR(O137/N137,"")</f>
        <v>0.92308558558558562</v>
      </c>
      <c r="Q137" s="264">
        <f t="shared" ref="Q137:Q185" si="27">IFERROR(K137/N137-1,"")</f>
        <v>-0.38400900900900903</v>
      </c>
      <c r="R137" s="264">
        <f t="shared" ref="R137:R185" si="28">IFERROR(L137/O137-1,"")</f>
        <v>-0.4183237769915823</v>
      </c>
      <c r="S137" s="266">
        <f t="shared" ref="S137:S185" si="29">IFERROR(M137-P137,"")</f>
        <v>-5.142196584152714E-2</v>
      </c>
    </row>
    <row r="138" spans="1:19" ht="16.5" x14ac:dyDescent="0.3">
      <c r="A138" s="261" t="s">
        <v>574</v>
      </c>
      <c r="B138" s="262">
        <v>0</v>
      </c>
      <c r="C138" s="263">
        <v>0</v>
      </c>
      <c r="D138" s="264" t="str">
        <f t="shared" si="20"/>
        <v/>
      </c>
      <c r="E138" s="262">
        <v>0</v>
      </c>
      <c r="F138" s="263">
        <v>0</v>
      </c>
      <c r="G138" s="265" t="str">
        <f t="shared" si="21"/>
        <v/>
      </c>
      <c r="H138" s="264" t="str">
        <f t="shared" si="22"/>
        <v/>
      </c>
      <c r="I138" s="264" t="str">
        <f t="shared" si="23"/>
        <v/>
      </c>
      <c r="J138" s="266" t="str">
        <f t="shared" si="24"/>
        <v/>
      </c>
      <c r="K138" s="262">
        <v>3930</v>
      </c>
      <c r="L138" s="263">
        <v>3309</v>
      </c>
      <c r="M138" s="265">
        <f t="shared" si="25"/>
        <v>0.84198473282442743</v>
      </c>
      <c r="N138" s="262">
        <v>0</v>
      </c>
      <c r="O138" s="263">
        <v>0</v>
      </c>
      <c r="P138" s="265" t="str">
        <f t="shared" si="26"/>
        <v/>
      </c>
      <c r="Q138" s="264" t="str">
        <f t="shared" si="27"/>
        <v/>
      </c>
      <c r="R138" s="264" t="str">
        <f t="shared" si="28"/>
        <v/>
      </c>
      <c r="S138" s="266" t="str">
        <f t="shared" si="29"/>
        <v/>
      </c>
    </row>
    <row r="139" spans="1:19" ht="16.5" x14ac:dyDescent="0.3">
      <c r="A139" s="261" t="s">
        <v>575</v>
      </c>
      <c r="B139" s="262">
        <v>0</v>
      </c>
      <c r="C139" s="263">
        <v>0</v>
      </c>
      <c r="D139" s="264" t="str">
        <f t="shared" si="20"/>
        <v/>
      </c>
      <c r="E139" s="262">
        <v>0</v>
      </c>
      <c r="F139" s="263">
        <v>0</v>
      </c>
      <c r="G139" s="265" t="str">
        <f t="shared" si="21"/>
        <v/>
      </c>
      <c r="H139" s="264" t="str">
        <f t="shared" si="22"/>
        <v/>
      </c>
      <c r="I139" s="264" t="str">
        <f t="shared" si="23"/>
        <v/>
      </c>
      <c r="J139" s="266" t="str">
        <f t="shared" si="24"/>
        <v/>
      </c>
      <c r="K139" s="262">
        <v>0</v>
      </c>
      <c r="L139" s="263">
        <v>0</v>
      </c>
      <c r="M139" s="265" t="str">
        <f t="shared" si="25"/>
        <v/>
      </c>
      <c r="N139" s="262">
        <v>100</v>
      </c>
      <c r="O139" s="263">
        <v>85</v>
      </c>
      <c r="P139" s="265">
        <f t="shared" si="26"/>
        <v>0.85</v>
      </c>
      <c r="Q139" s="264">
        <f t="shared" si="27"/>
        <v>-1</v>
      </c>
      <c r="R139" s="264">
        <f t="shared" si="28"/>
        <v>-1</v>
      </c>
      <c r="S139" s="266" t="str">
        <f t="shared" si="29"/>
        <v/>
      </c>
    </row>
    <row r="140" spans="1:19" ht="16.5" x14ac:dyDescent="0.3">
      <c r="A140" s="261" t="s">
        <v>576</v>
      </c>
      <c r="B140" s="262">
        <v>0</v>
      </c>
      <c r="C140" s="263">
        <v>0</v>
      </c>
      <c r="D140" s="264" t="str">
        <f t="shared" si="20"/>
        <v/>
      </c>
      <c r="E140" s="262">
        <v>0</v>
      </c>
      <c r="F140" s="263">
        <v>0</v>
      </c>
      <c r="G140" s="265" t="str">
        <f t="shared" si="21"/>
        <v/>
      </c>
      <c r="H140" s="264" t="str">
        <f t="shared" si="22"/>
        <v/>
      </c>
      <c r="I140" s="264" t="str">
        <f t="shared" si="23"/>
        <v/>
      </c>
      <c r="J140" s="266" t="str">
        <f t="shared" si="24"/>
        <v/>
      </c>
      <c r="K140" s="262">
        <v>0</v>
      </c>
      <c r="L140" s="263">
        <v>0</v>
      </c>
      <c r="M140" s="265" t="str">
        <f t="shared" si="25"/>
        <v/>
      </c>
      <c r="N140" s="262">
        <v>80</v>
      </c>
      <c r="O140" s="263">
        <v>14</v>
      </c>
      <c r="P140" s="265">
        <f t="shared" si="26"/>
        <v>0.17499999999999999</v>
      </c>
      <c r="Q140" s="264">
        <f t="shared" si="27"/>
        <v>-1</v>
      </c>
      <c r="R140" s="264">
        <f t="shared" si="28"/>
        <v>-1</v>
      </c>
      <c r="S140" s="266" t="str">
        <f t="shared" si="29"/>
        <v/>
      </c>
    </row>
    <row r="141" spans="1:19" ht="16.5" x14ac:dyDescent="0.3">
      <c r="A141" s="261" t="s">
        <v>577</v>
      </c>
      <c r="B141" s="262">
        <v>0</v>
      </c>
      <c r="C141" s="263">
        <v>0</v>
      </c>
      <c r="D141" s="264" t="str">
        <f t="shared" si="20"/>
        <v/>
      </c>
      <c r="E141" s="262">
        <v>4196</v>
      </c>
      <c r="F141" s="263">
        <v>3919</v>
      </c>
      <c r="G141" s="265">
        <f t="shared" si="21"/>
        <v>0.93398474737845572</v>
      </c>
      <c r="H141" s="264">
        <f t="shared" si="22"/>
        <v>-1</v>
      </c>
      <c r="I141" s="264">
        <f t="shared" si="23"/>
        <v>-1</v>
      </c>
      <c r="J141" s="266" t="str">
        <f t="shared" si="24"/>
        <v/>
      </c>
      <c r="K141" s="262">
        <v>21219</v>
      </c>
      <c r="L141" s="263">
        <v>16937</v>
      </c>
      <c r="M141" s="265">
        <f t="shared" si="25"/>
        <v>0.79819972666006878</v>
      </c>
      <c r="N141" s="262">
        <v>29072</v>
      </c>
      <c r="O141" s="263">
        <v>25269</v>
      </c>
      <c r="P141" s="265">
        <f t="shared" si="26"/>
        <v>0.86918684645019262</v>
      </c>
      <c r="Q141" s="264">
        <f t="shared" si="27"/>
        <v>-0.27012245459548712</v>
      </c>
      <c r="R141" s="264">
        <f t="shared" si="28"/>
        <v>-0.32973208278918831</v>
      </c>
      <c r="S141" s="266">
        <f t="shared" si="29"/>
        <v>-7.0987119790123843E-2</v>
      </c>
    </row>
    <row r="142" spans="1:19" ht="16.5" x14ac:dyDescent="0.3">
      <c r="A142" s="261" t="s">
        <v>578</v>
      </c>
      <c r="B142" s="262">
        <v>0</v>
      </c>
      <c r="C142" s="263">
        <v>0</v>
      </c>
      <c r="D142" s="264" t="str">
        <f t="shared" si="20"/>
        <v/>
      </c>
      <c r="E142" s="262">
        <v>0</v>
      </c>
      <c r="F142" s="263">
        <v>0</v>
      </c>
      <c r="G142" s="265" t="str">
        <f t="shared" si="21"/>
        <v/>
      </c>
      <c r="H142" s="264" t="str">
        <f t="shared" si="22"/>
        <v/>
      </c>
      <c r="I142" s="264" t="str">
        <f t="shared" si="23"/>
        <v/>
      </c>
      <c r="J142" s="266" t="str">
        <f t="shared" si="24"/>
        <v/>
      </c>
      <c r="K142" s="262">
        <v>10206</v>
      </c>
      <c r="L142" s="263">
        <v>7833</v>
      </c>
      <c r="M142" s="265">
        <f t="shared" si="25"/>
        <v>0.76748971193415638</v>
      </c>
      <c r="N142" s="262">
        <v>0</v>
      </c>
      <c r="O142" s="263">
        <v>0</v>
      </c>
      <c r="P142" s="265" t="str">
        <f t="shared" si="26"/>
        <v/>
      </c>
      <c r="Q142" s="264" t="str">
        <f t="shared" si="27"/>
        <v/>
      </c>
      <c r="R142" s="264" t="str">
        <f t="shared" si="28"/>
        <v/>
      </c>
      <c r="S142" s="266" t="str">
        <f t="shared" si="29"/>
        <v/>
      </c>
    </row>
    <row r="143" spans="1:19" ht="16.5" x14ac:dyDescent="0.3">
      <c r="A143" s="261" t="s">
        <v>579</v>
      </c>
      <c r="B143" s="262">
        <v>0</v>
      </c>
      <c r="C143" s="263">
        <v>0</v>
      </c>
      <c r="D143" s="264" t="str">
        <f t="shared" si="20"/>
        <v/>
      </c>
      <c r="E143" s="262">
        <v>0</v>
      </c>
      <c r="F143" s="263">
        <v>0</v>
      </c>
      <c r="G143" s="265" t="str">
        <f t="shared" si="21"/>
        <v/>
      </c>
      <c r="H143" s="264" t="str">
        <f t="shared" si="22"/>
        <v/>
      </c>
      <c r="I143" s="264" t="str">
        <f t="shared" si="23"/>
        <v/>
      </c>
      <c r="J143" s="266" t="str">
        <f t="shared" si="24"/>
        <v/>
      </c>
      <c r="K143" s="262">
        <v>0</v>
      </c>
      <c r="L143" s="263">
        <v>0</v>
      </c>
      <c r="M143" s="265" t="str">
        <f t="shared" si="25"/>
        <v/>
      </c>
      <c r="N143" s="262">
        <v>68</v>
      </c>
      <c r="O143" s="263">
        <v>0</v>
      </c>
      <c r="P143" s="265">
        <f t="shared" si="26"/>
        <v>0</v>
      </c>
      <c r="Q143" s="264">
        <f t="shared" si="27"/>
        <v>-1</v>
      </c>
      <c r="R143" s="264" t="str">
        <f t="shared" si="28"/>
        <v/>
      </c>
      <c r="S143" s="266" t="str">
        <f t="shared" si="29"/>
        <v/>
      </c>
    </row>
    <row r="144" spans="1:19" ht="16.5" x14ac:dyDescent="0.3">
      <c r="A144" s="261" t="s">
        <v>580</v>
      </c>
      <c r="B144" s="262">
        <v>0</v>
      </c>
      <c r="C144" s="263">
        <v>0</v>
      </c>
      <c r="D144" s="264" t="str">
        <f t="shared" si="20"/>
        <v/>
      </c>
      <c r="E144" s="262">
        <v>0</v>
      </c>
      <c r="F144" s="263">
        <v>0</v>
      </c>
      <c r="G144" s="265" t="str">
        <f t="shared" si="21"/>
        <v/>
      </c>
      <c r="H144" s="264" t="str">
        <f t="shared" si="22"/>
        <v/>
      </c>
      <c r="I144" s="264" t="str">
        <f t="shared" si="23"/>
        <v/>
      </c>
      <c r="J144" s="266" t="str">
        <f t="shared" si="24"/>
        <v/>
      </c>
      <c r="K144" s="262">
        <v>0</v>
      </c>
      <c r="L144" s="263">
        <v>0</v>
      </c>
      <c r="M144" s="265" t="str">
        <f t="shared" si="25"/>
        <v/>
      </c>
      <c r="N144" s="262">
        <v>150</v>
      </c>
      <c r="O144" s="263">
        <v>0</v>
      </c>
      <c r="P144" s="265">
        <f t="shared" si="26"/>
        <v>0</v>
      </c>
      <c r="Q144" s="264">
        <f t="shared" si="27"/>
        <v>-1</v>
      </c>
      <c r="R144" s="264" t="str">
        <f t="shared" si="28"/>
        <v/>
      </c>
      <c r="S144" s="266" t="str">
        <f t="shared" si="29"/>
        <v/>
      </c>
    </row>
    <row r="145" spans="1:19" ht="16.5" x14ac:dyDescent="0.3">
      <c r="A145" s="261" t="s">
        <v>581</v>
      </c>
      <c r="B145" s="262">
        <v>0</v>
      </c>
      <c r="C145" s="263">
        <v>0</v>
      </c>
      <c r="D145" s="264" t="str">
        <f t="shared" si="20"/>
        <v/>
      </c>
      <c r="E145" s="262">
        <v>0</v>
      </c>
      <c r="F145" s="263">
        <v>0</v>
      </c>
      <c r="G145" s="265" t="str">
        <f t="shared" si="21"/>
        <v/>
      </c>
      <c r="H145" s="264" t="str">
        <f t="shared" si="22"/>
        <v/>
      </c>
      <c r="I145" s="264" t="str">
        <f t="shared" si="23"/>
        <v/>
      </c>
      <c r="J145" s="266" t="str">
        <f t="shared" si="24"/>
        <v/>
      </c>
      <c r="K145" s="262">
        <v>0</v>
      </c>
      <c r="L145" s="263">
        <v>0</v>
      </c>
      <c r="M145" s="265" t="str">
        <f t="shared" si="25"/>
        <v/>
      </c>
      <c r="N145" s="262">
        <v>100</v>
      </c>
      <c r="O145" s="263">
        <v>0</v>
      </c>
      <c r="P145" s="265">
        <f t="shared" si="26"/>
        <v>0</v>
      </c>
      <c r="Q145" s="264">
        <f t="shared" si="27"/>
        <v>-1</v>
      </c>
      <c r="R145" s="264" t="str">
        <f t="shared" si="28"/>
        <v/>
      </c>
      <c r="S145" s="266" t="str">
        <f t="shared" si="29"/>
        <v/>
      </c>
    </row>
    <row r="146" spans="1:19" ht="16.5" x14ac:dyDescent="0.3">
      <c r="A146" s="261" t="s">
        <v>582</v>
      </c>
      <c r="B146" s="262">
        <v>0</v>
      </c>
      <c r="C146" s="263">
        <v>0</v>
      </c>
      <c r="D146" s="264" t="str">
        <f t="shared" si="20"/>
        <v/>
      </c>
      <c r="E146" s="262">
        <v>0</v>
      </c>
      <c r="F146" s="263">
        <v>0</v>
      </c>
      <c r="G146" s="265" t="str">
        <f t="shared" si="21"/>
        <v/>
      </c>
      <c r="H146" s="264" t="str">
        <f t="shared" si="22"/>
        <v/>
      </c>
      <c r="I146" s="264" t="str">
        <f t="shared" si="23"/>
        <v/>
      </c>
      <c r="J146" s="266" t="str">
        <f t="shared" si="24"/>
        <v/>
      </c>
      <c r="K146" s="262">
        <v>0</v>
      </c>
      <c r="L146" s="263">
        <v>0</v>
      </c>
      <c r="M146" s="265" t="str">
        <f t="shared" si="25"/>
        <v/>
      </c>
      <c r="N146" s="262">
        <v>88</v>
      </c>
      <c r="O146" s="263">
        <v>0</v>
      </c>
      <c r="P146" s="265">
        <f t="shared" si="26"/>
        <v>0</v>
      </c>
      <c r="Q146" s="264">
        <f t="shared" si="27"/>
        <v>-1</v>
      </c>
      <c r="R146" s="264" t="str">
        <f t="shared" si="28"/>
        <v/>
      </c>
      <c r="S146" s="266" t="str">
        <f t="shared" si="29"/>
        <v/>
      </c>
    </row>
    <row r="147" spans="1:19" ht="16.5" x14ac:dyDescent="0.3">
      <c r="A147" s="261" t="s">
        <v>583</v>
      </c>
      <c r="B147" s="262">
        <v>0</v>
      </c>
      <c r="C147" s="263">
        <v>0</v>
      </c>
      <c r="D147" s="264" t="str">
        <f t="shared" si="20"/>
        <v/>
      </c>
      <c r="E147" s="262">
        <v>300</v>
      </c>
      <c r="F147" s="263">
        <v>127</v>
      </c>
      <c r="G147" s="265">
        <f t="shared" si="21"/>
        <v>0.42333333333333334</v>
      </c>
      <c r="H147" s="264">
        <f t="shared" si="22"/>
        <v>-1</v>
      </c>
      <c r="I147" s="264">
        <f t="shared" si="23"/>
        <v>-1</v>
      </c>
      <c r="J147" s="266" t="str">
        <f t="shared" si="24"/>
        <v/>
      </c>
      <c r="K147" s="262">
        <v>0</v>
      </c>
      <c r="L147" s="263">
        <v>0</v>
      </c>
      <c r="M147" s="265" t="str">
        <f t="shared" si="25"/>
        <v/>
      </c>
      <c r="N147" s="262">
        <v>1800</v>
      </c>
      <c r="O147" s="263">
        <v>872</v>
      </c>
      <c r="P147" s="265">
        <f t="shared" si="26"/>
        <v>0.48444444444444446</v>
      </c>
      <c r="Q147" s="264">
        <f t="shared" si="27"/>
        <v>-1</v>
      </c>
      <c r="R147" s="264">
        <f t="shared" si="28"/>
        <v>-1</v>
      </c>
      <c r="S147" s="266" t="str">
        <f t="shared" si="29"/>
        <v/>
      </c>
    </row>
    <row r="148" spans="1:19" ht="16.5" x14ac:dyDescent="0.3">
      <c r="A148" s="261" t="s">
        <v>584</v>
      </c>
      <c r="B148" s="262">
        <v>0</v>
      </c>
      <c r="C148" s="263">
        <v>0</v>
      </c>
      <c r="D148" s="264" t="str">
        <f t="shared" si="20"/>
        <v/>
      </c>
      <c r="E148" s="262">
        <v>0</v>
      </c>
      <c r="F148" s="263">
        <v>0</v>
      </c>
      <c r="G148" s="265" t="str">
        <f t="shared" si="21"/>
        <v/>
      </c>
      <c r="H148" s="264" t="str">
        <f t="shared" si="22"/>
        <v/>
      </c>
      <c r="I148" s="264" t="str">
        <f t="shared" si="23"/>
        <v/>
      </c>
      <c r="J148" s="266" t="str">
        <f t="shared" si="24"/>
        <v/>
      </c>
      <c r="K148" s="262">
        <v>189</v>
      </c>
      <c r="L148" s="263">
        <v>0</v>
      </c>
      <c r="M148" s="265">
        <f t="shared" si="25"/>
        <v>0</v>
      </c>
      <c r="N148" s="262">
        <v>0</v>
      </c>
      <c r="O148" s="263">
        <v>0</v>
      </c>
      <c r="P148" s="265" t="str">
        <f t="shared" si="26"/>
        <v/>
      </c>
      <c r="Q148" s="264" t="str">
        <f t="shared" si="27"/>
        <v/>
      </c>
      <c r="R148" s="264" t="str">
        <f t="shared" si="28"/>
        <v/>
      </c>
      <c r="S148" s="266" t="str">
        <f t="shared" si="29"/>
        <v/>
      </c>
    </row>
    <row r="149" spans="1:19" ht="16.5" x14ac:dyDescent="0.3">
      <c r="A149" s="261" t="s">
        <v>585</v>
      </c>
      <c r="B149" s="262">
        <v>0</v>
      </c>
      <c r="C149" s="263">
        <v>0</v>
      </c>
      <c r="D149" s="264" t="str">
        <f t="shared" si="20"/>
        <v/>
      </c>
      <c r="E149" s="262">
        <v>0</v>
      </c>
      <c r="F149" s="263">
        <v>0</v>
      </c>
      <c r="G149" s="265" t="str">
        <f t="shared" si="21"/>
        <v/>
      </c>
      <c r="H149" s="264" t="str">
        <f t="shared" si="22"/>
        <v/>
      </c>
      <c r="I149" s="264" t="str">
        <f t="shared" si="23"/>
        <v/>
      </c>
      <c r="J149" s="266" t="str">
        <f t="shared" si="24"/>
        <v/>
      </c>
      <c r="K149" s="262">
        <v>10080</v>
      </c>
      <c r="L149" s="263">
        <v>3938</v>
      </c>
      <c r="M149" s="265">
        <f t="shared" si="25"/>
        <v>0.39067460317460317</v>
      </c>
      <c r="N149" s="262">
        <v>0</v>
      </c>
      <c r="O149" s="263">
        <v>0</v>
      </c>
      <c r="P149" s="265" t="str">
        <f t="shared" si="26"/>
        <v/>
      </c>
      <c r="Q149" s="264" t="str">
        <f t="shared" si="27"/>
        <v/>
      </c>
      <c r="R149" s="264" t="str">
        <f t="shared" si="28"/>
        <v/>
      </c>
      <c r="S149" s="266" t="str">
        <f t="shared" si="29"/>
        <v/>
      </c>
    </row>
    <row r="150" spans="1:19" ht="16.5" x14ac:dyDescent="0.3">
      <c r="A150" s="261" t="s">
        <v>586</v>
      </c>
      <c r="B150" s="262">
        <v>0</v>
      </c>
      <c r="C150" s="263">
        <v>0</v>
      </c>
      <c r="D150" s="264" t="str">
        <f t="shared" si="20"/>
        <v/>
      </c>
      <c r="E150" s="262">
        <v>0</v>
      </c>
      <c r="F150" s="263">
        <v>0</v>
      </c>
      <c r="G150" s="265" t="str">
        <f t="shared" si="21"/>
        <v/>
      </c>
      <c r="H150" s="264" t="str">
        <f t="shared" si="22"/>
        <v/>
      </c>
      <c r="I150" s="264" t="str">
        <f t="shared" si="23"/>
        <v/>
      </c>
      <c r="J150" s="266" t="str">
        <f t="shared" si="24"/>
        <v/>
      </c>
      <c r="K150" s="262">
        <v>4725</v>
      </c>
      <c r="L150" s="263">
        <v>3362</v>
      </c>
      <c r="M150" s="265">
        <f t="shared" si="25"/>
        <v>0.71153439153439157</v>
      </c>
      <c r="N150" s="262">
        <v>0</v>
      </c>
      <c r="O150" s="263">
        <v>0</v>
      </c>
      <c r="P150" s="265" t="str">
        <f t="shared" si="26"/>
        <v/>
      </c>
      <c r="Q150" s="264" t="str">
        <f t="shared" si="27"/>
        <v/>
      </c>
      <c r="R150" s="264" t="str">
        <f t="shared" si="28"/>
        <v/>
      </c>
      <c r="S150" s="266" t="str">
        <f t="shared" si="29"/>
        <v/>
      </c>
    </row>
    <row r="151" spans="1:19" ht="17.25" thickBot="1" x14ac:dyDescent="0.35">
      <c r="A151" s="261" t="s">
        <v>587</v>
      </c>
      <c r="B151" s="262">
        <v>0</v>
      </c>
      <c r="C151" s="263">
        <v>0</v>
      </c>
      <c r="D151" s="264" t="str">
        <f t="shared" si="20"/>
        <v/>
      </c>
      <c r="E151" s="262">
        <v>0</v>
      </c>
      <c r="F151" s="263">
        <v>0</v>
      </c>
      <c r="G151" s="265" t="str">
        <f t="shared" si="21"/>
        <v/>
      </c>
      <c r="H151" s="264" t="str">
        <f t="shared" si="22"/>
        <v/>
      </c>
      <c r="I151" s="264" t="str">
        <f t="shared" si="23"/>
        <v/>
      </c>
      <c r="J151" s="266" t="str">
        <f t="shared" si="24"/>
        <v/>
      </c>
      <c r="K151" s="262">
        <v>16158</v>
      </c>
      <c r="L151" s="263">
        <v>12417</v>
      </c>
      <c r="M151" s="265">
        <f t="shared" si="25"/>
        <v>0.76847382101745265</v>
      </c>
      <c r="N151" s="262">
        <v>0</v>
      </c>
      <c r="O151" s="263">
        <v>0</v>
      </c>
      <c r="P151" s="265" t="str">
        <f t="shared" si="26"/>
        <v/>
      </c>
      <c r="Q151" s="264" t="str">
        <f t="shared" si="27"/>
        <v/>
      </c>
      <c r="R151" s="264" t="str">
        <f t="shared" si="28"/>
        <v/>
      </c>
      <c r="S151" s="266" t="str">
        <f t="shared" si="29"/>
        <v/>
      </c>
    </row>
    <row r="152" spans="1:19" ht="18" thickTop="1" x14ac:dyDescent="0.3">
      <c r="A152" s="253" t="s">
        <v>244</v>
      </c>
      <c r="B152" s="254">
        <v>229454</v>
      </c>
      <c r="C152" s="255">
        <v>209138</v>
      </c>
      <c r="D152" s="256">
        <f t="shared" si="20"/>
        <v>0.91145937747871031</v>
      </c>
      <c r="E152" s="254">
        <v>193849</v>
      </c>
      <c r="F152" s="255">
        <v>180334</v>
      </c>
      <c r="G152" s="257">
        <f t="shared" si="21"/>
        <v>0.93028078555989457</v>
      </c>
      <c r="H152" s="256">
        <f t="shared" si="22"/>
        <v>0.18367389050240135</v>
      </c>
      <c r="I152" s="256">
        <f t="shared" si="23"/>
        <v>0.15972584204864315</v>
      </c>
      <c r="J152" s="258">
        <f t="shared" si="24"/>
        <v>-1.8821408081184265E-2</v>
      </c>
      <c r="K152" s="259">
        <v>1413443</v>
      </c>
      <c r="L152" s="254">
        <v>1232700</v>
      </c>
      <c r="M152" s="257">
        <f t="shared" si="25"/>
        <v>0.87212572420677736</v>
      </c>
      <c r="N152" s="254">
        <v>1313004</v>
      </c>
      <c r="O152" s="255">
        <v>1125024</v>
      </c>
      <c r="P152" s="257">
        <f t="shared" si="26"/>
        <v>0.85683211932332271</v>
      </c>
      <c r="Q152" s="256">
        <f t="shared" si="27"/>
        <v>7.6495578078970006E-2</v>
      </c>
      <c r="R152" s="256">
        <f t="shared" si="28"/>
        <v>9.5709958187558675E-2</v>
      </c>
      <c r="S152" s="258">
        <f t="shared" si="29"/>
        <v>1.5293604883454659E-2</v>
      </c>
    </row>
    <row r="153" spans="1:19" ht="16.5" x14ac:dyDescent="0.3">
      <c r="A153" s="261" t="s">
        <v>245</v>
      </c>
      <c r="B153" s="262">
        <v>96217</v>
      </c>
      <c r="C153" s="263">
        <v>89146</v>
      </c>
      <c r="D153" s="264">
        <f t="shared" si="20"/>
        <v>0.92650986831848847</v>
      </c>
      <c r="E153" s="262">
        <v>84476</v>
      </c>
      <c r="F153" s="263">
        <v>79451</v>
      </c>
      <c r="G153" s="265">
        <f t="shared" si="21"/>
        <v>0.94051564941521848</v>
      </c>
      <c r="H153" s="264">
        <f t="shared" si="22"/>
        <v>0.13898622093849133</v>
      </c>
      <c r="I153" s="264">
        <f t="shared" si="23"/>
        <v>0.12202489584775522</v>
      </c>
      <c r="J153" s="266">
        <f t="shared" si="24"/>
        <v>-1.4005781096730008E-2</v>
      </c>
      <c r="K153" s="262">
        <v>597390</v>
      </c>
      <c r="L153" s="263">
        <v>522367</v>
      </c>
      <c r="M153" s="265">
        <f t="shared" si="25"/>
        <v>0.8744153735415725</v>
      </c>
      <c r="N153" s="262">
        <v>573439</v>
      </c>
      <c r="O153" s="263">
        <v>504340</v>
      </c>
      <c r="P153" s="265">
        <f t="shared" si="26"/>
        <v>0.87950069667392694</v>
      </c>
      <c r="Q153" s="264">
        <f t="shared" si="27"/>
        <v>4.1767302189073208E-2</v>
      </c>
      <c r="R153" s="264">
        <f t="shared" si="28"/>
        <v>3.5743744299480573E-2</v>
      </c>
      <c r="S153" s="266">
        <f t="shared" si="29"/>
        <v>-5.0853231323544357E-3</v>
      </c>
    </row>
    <row r="154" spans="1:19" ht="16.5" x14ac:dyDescent="0.3">
      <c r="A154" s="261" t="s">
        <v>246</v>
      </c>
      <c r="B154" s="262">
        <v>21660</v>
      </c>
      <c r="C154" s="263">
        <v>18834</v>
      </c>
      <c r="D154" s="264">
        <f t="shared" si="20"/>
        <v>0.86952908587257616</v>
      </c>
      <c r="E154" s="262">
        <v>15266</v>
      </c>
      <c r="F154" s="263">
        <v>13699</v>
      </c>
      <c r="G154" s="265">
        <f t="shared" si="21"/>
        <v>0.89735359622690947</v>
      </c>
      <c r="H154" s="264">
        <f t="shared" si="22"/>
        <v>0.41883925062229799</v>
      </c>
      <c r="I154" s="264">
        <f t="shared" si="23"/>
        <v>0.37484487918826193</v>
      </c>
      <c r="J154" s="266">
        <f t="shared" si="24"/>
        <v>-2.7824510354333309E-2</v>
      </c>
      <c r="K154" s="262">
        <v>108732</v>
      </c>
      <c r="L154" s="263">
        <v>92103</v>
      </c>
      <c r="M154" s="265">
        <f t="shared" si="25"/>
        <v>0.8470643416841408</v>
      </c>
      <c r="N154" s="262">
        <v>104809</v>
      </c>
      <c r="O154" s="263">
        <v>83429</v>
      </c>
      <c r="P154" s="265">
        <f t="shared" si="26"/>
        <v>0.79600988464731082</v>
      </c>
      <c r="Q154" s="264">
        <f t="shared" si="27"/>
        <v>3.7429991699186038E-2</v>
      </c>
      <c r="R154" s="264">
        <f t="shared" si="28"/>
        <v>0.10396864399669181</v>
      </c>
      <c r="S154" s="266">
        <f t="shared" si="29"/>
        <v>5.1054457036829981E-2</v>
      </c>
    </row>
    <row r="155" spans="1:19" ht="16.5" x14ac:dyDescent="0.3">
      <c r="A155" s="261" t="s">
        <v>247</v>
      </c>
      <c r="B155" s="262">
        <v>21552</v>
      </c>
      <c r="C155" s="263">
        <v>19858</v>
      </c>
      <c r="D155" s="264">
        <f t="shared" si="20"/>
        <v>0.92139940608760207</v>
      </c>
      <c r="E155" s="262">
        <v>15374</v>
      </c>
      <c r="F155" s="263">
        <v>14590</v>
      </c>
      <c r="G155" s="265">
        <f t="shared" si="21"/>
        <v>0.94900481332119158</v>
      </c>
      <c r="H155" s="264">
        <f t="shared" si="22"/>
        <v>0.40184727461948744</v>
      </c>
      <c r="I155" s="264">
        <f t="shared" si="23"/>
        <v>0.36106922549691567</v>
      </c>
      <c r="J155" s="266">
        <f t="shared" si="24"/>
        <v>-2.7605407233589507E-2</v>
      </c>
      <c r="K155" s="262">
        <v>111199</v>
      </c>
      <c r="L155" s="263">
        <v>101759</v>
      </c>
      <c r="M155" s="265">
        <f t="shared" si="25"/>
        <v>0.9151071502441569</v>
      </c>
      <c r="N155" s="262">
        <v>103896</v>
      </c>
      <c r="O155" s="263">
        <v>95624</v>
      </c>
      <c r="P155" s="265">
        <f t="shared" si="26"/>
        <v>0.92038192038192035</v>
      </c>
      <c r="Q155" s="264">
        <f t="shared" si="27"/>
        <v>7.0291445291445376E-2</v>
      </c>
      <c r="R155" s="264">
        <f t="shared" si="28"/>
        <v>6.4157533673554701E-2</v>
      </c>
      <c r="S155" s="266">
        <f t="shared" si="29"/>
        <v>-5.2747701377634515E-3</v>
      </c>
    </row>
    <row r="156" spans="1:19" ht="16.5" x14ac:dyDescent="0.3">
      <c r="A156" s="261" t="s">
        <v>248</v>
      </c>
      <c r="B156" s="262">
        <v>17422</v>
      </c>
      <c r="C156" s="263">
        <v>15588</v>
      </c>
      <c r="D156" s="264">
        <f t="shared" si="20"/>
        <v>0.89473080013775685</v>
      </c>
      <c r="E156" s="262">
        <v>14099</v>
      </c>
      <c r="F156" s="263">
        <v>13880</v>
      </c>
      <c r="G156" s="265">
        <f t="shared" si="21"/>
        <v>0.9844669834740053</v>
      </c>
      <c r="H156" s="264">
        <f t="shared" si="22"/>
        <v>0.23569047450173763</v>
      </c>
      <c r="I156" s="264">
        <f t="shared" si="23"/>
        <v>0.12305475504322771</v>
      </c>
      <c r="J156" s="266">
        <f t="shared" si="24"/>
        <v>-8.9736183336248443E-2</v>
      </c>
      <c r="K156" s="262">
        <v>111557</v>
      </c>
      <c r="L156" s="263">
        <v>99896</v>
      </c>
      <c r="M156" s="265">
        <f t="shared" si="25"/>
        <v>0.89547047697589577</v>
      </c>
      <c r="N156" s="262">
        <v>92639</v>
      </c>
      <c r="O156" s="263">
        <v>80411</v>
      </c>
      <c r="P156" s="265">
        <f t="shared" si="26"/>
        <v>0.8680037565172336</v>
      </c>
      <c r="Q156" s="264">
        <f t="shared" si="27"/>
        <v>0.2042120489210808</v>
      </c>
      <c r="R156" s="264">
        <f t="shared" si="28"/>
        <v>0.24231759336409198</v>
      </c>
      <c r="S156" s="266">
        <f t="shared" si="29"/>
        <v>2.7466720458662164E-2</v>
      </c>
    </row>
    <row r="157" spans="1:19" ht="16.5" x14ac:dyDescent="0.3">
      <c r="A157" s="261" t="s">
        <v>249</v>
      </c>
      <c r="B157" s="262">
        <v>17112</v>
      </c>
      <c r="C157" s="263">
        <v>15866</v>
      </c>
      <c r="D157" s="264">
        <f t="shared" si="20"/>
        <v>0.92718560074801304</v>
      </c>
      <c r="E157" s="262">
        <v>17112</v>
      </c>
      <c r="F157" s="263">
        <v>15774</v>
      </c>
      <c r="G157" s="265">
        <f t="shared" si="21"/>
        <v>0.92180925666199154</v>
      </c>
      <c r="H157" s="264">
        <f t="shared" si="22"/>
        <v>0</v>
      </c>
      <c r="I157" s="264">
        <f t="shared" si="23"/>
        <v>5.8323824014201442E-3</v>
      </c>
      <c r="J157" s="266">
        <f t="shared" si="24"/>
        <v>5.3763440860215006E-3</v>
      </c>
      <c r="K157" s="262">
        <v>115920</v>
      </c>
      <c r="L157" s="263">
        <v>102299</v>
      </c>
      <c r="M157" s="265">
        <f t="shared" si="25"/>
        <v>0.88249654934437538</v>
      </c>
      <c r="N157" s="262">
        <v>110457</v>
      </c>
      <c r="O157" s="263">
        <v>91301</v>
      </c>
      <c r="P157" s="265">
        <f t="shared" si="26"/>
        <v>0.82657504730347553</v>
      </c>
      <c r="Q157" s="264">
        <f t="shared" si="27"/>
        <v>4.9458160189032929E-2</v>
      </c>
      <c r="R157" s="264">
        <f t="shared" si="28"/>
        <v>0.12045870253337854</v>
      </c>
      <c r="S157" s="266">
        <f t="shared" si="29"/>
        <v>5.5921502040899851E-2</v>
      </c>
    </row>
    <row r="158" spans="1:19" ht="16.5" x14ac:dyDescent="0.3">
      <c r="A158" s="261" t="s">
        <v>250</v>
      </c>
      <c r="B158" s="262">
        <v>15145</v>
      </c>
      <c r="C158" s="263">
        <v>14203</v>
      </c>
      <c r="D158" s="264">
        <f t="shared" si="20"/>
        <v>0.93780125453945196</v>
      </c>
      <c r="E158" s="262">
        <v>15265</v>
      </c>
      <c r="F158" s="263">
        <v>14564</v>
      </c>
      <c r="G158" s="265">
        <f t="shared" si="21"/>
        <v>0.95407795610874546</v>
      </c>
      <c r="H158" s="264">
        <f t="shared" si="22"/>
        <v>-7.8611202096299237E-3</v>
      </c>
      <c r="I158" s="264">
        <f t="shared" si="23"/>
        <v>-2.4787146388354886E-2</v>
      </c>
      <c r="J158" s="266">
        <f t="shared" si="24"/>
        <v>-1.6276701569293506E-2</v>
      </c>
      <c r="K158" s="262">
        <v>103633</v>
      </c>
      <c r="L158" s="263">
        <v>92835</v>
      </c>
      <c r="M158" s="265">
        <f t="shared" si="25"/>
        <v>0.89580539017494432</v>
      </c>
      <c r="N158" s="262">
        <v>103544</v>
      </c>
      <c r="O158" s="263">
        <v>93997</v>
      </c>
      <c r="P158" s="265">
        <f t="shared" si="26"/>
        <v>0.90779765124005252</v>
      </c>
      <c r="Q158" s="264">
        <f t="shared" si="27"/>
        <v>8.5953797419446865E-4</v>
      </c>
      <c r="R158" s="264">
        <f t="shared" si="28"/>
        <v>-1.2362096662659416E-2</v>
      </c>
      <c r="S158" s="266">
        <f t="shared" si="29"/>
        <v>-1.1992261065108201E-2</v>
      </c>
    </row>
    <row r="159" spans="1:19" ht="16.5" x14ac:dyDescent="0.3">
      <c r="A159" s="261" t="s">
        <v>251</v>
      </c>
      <c r="B159" s="262">
        <v>13441</v>
      </c>
      <c r="C159" s="263">
        <v>12229</v>
      </c>
      <c r="D159" s="264">
        <f t="shared" si="20"/>
        <v>0.90982813778736704</v>
      </c>
      <c r="E159" s="262">
        <v>18423</v>
      </c>
      <c r="F159" s="263">
        <v>17227</v>
      </c>
      <c r="G159" s="265">
        <f t="shared" si="21"/>
        <v>0.93508114856429458</v>
      </c>
      <c r="H159" s="264">
        <f t="shared" si="22"/>
        <v>-0.27042284101394998</v>
      </c>
      <c r="I159" s="264">
        <f t="shared" si="23"/>
        <v>-0.29012596505485577</v>
      </c>
      <c r="J159" s="266">
        <f t="shared" si="24"/>
        <v>-2.5253010776927542E-2</v>
      </c>
      <c r="K159" s="262">
        <v>89692</v>
      </c>
      <c r="L159" s="263">
        <v>78246</v>
      </c>
      <c r="M159" s="265">
        <f t="shared" si="25"/>
        <v>0.87238549703429513</v>
      </c>
      <c r="N159" s="262">
        <v>135650</v>
      </c>
      <c r="O159" s="263">
        <v>106924</v>
      </c>
      <c r="P159" s="265">
        <f t="shared" si="26"/>
        <v>0.78823442683376332</v>
      </c>
      <c r="Q159" s="264">
        <f t="shared" si="27"/>
        <v>-0.33879837817913749</v>
      </c>
      <c r="R159" s="264">
        <f t="shared" si="28"/>
        <v>-0.26820919531629939</v>
      </c>
      <c r="S159" s="266">
        <f t="shared" si="29"/>
        <v>8.4151070200531808E-2</v>
      </c>
    </row>
    <row r="160" spans="1:19" ht="16.5" x14ac:dyDescent="0.3">
      <c r="A160" s="261" t="s">
        <v>252</v>
      </c>
      <c r="B160" s="262">
        <v>10719</v>
      </c>
      <c r="C160" s="263">
        <v>9473</v>
      </c>
      <c r="D160" s="264">
        <f t="shared" si="20"/>
        <v>0.88375781322884595</v>
      </c>
      <c r="E160" s="262">
        <v>0</v>
      </c>
      <c r="F160" s="263">
        <v>0</v>
      </c>
      <c r="G160" s="265" t="str">
        <f t="shared" si="21"/>
        <v/>
      </c>
      <c r="H160" s="264" t="str">
        <f t="shared" si="22"/>
        <v/>
      </c>
      <c r="I160" s="264" t="str">
        <f t="shared" si="23"/>
        <v/>
      </c>
      <c r="J160" s="266" t="str">
        <f t="shared" si="24"/>
        <v/>
      </c>
      <c r="K160" s="262">
        <v>72372</v>
      </c>
      <c r="L160" s="263">
        <v>61957</v>
      </c>
      <c r="M160" s="265">
        <f t="shared" si="25"/>
        <v>0.85609075333001716</v>
      </c>
      <c r="N160" s="262">
        <v>0</v>
      </c>
      <c r="O160" s="263">
        <v>0</v>
      </c>
      <c r="P160" s="265" t="str">
        <f t="shared" si="26"/>
        <v/>
      </c>
      <c r="Q160" s="264" t="str">
        <f t="shared" si="27"/>
        <v/>
      </c>
      <c r="R160" s="264" t="str">
        <f t="shared" si="28"/>
        <v/>
      </c>
      <c r="S160" s="266" t="str">
        <f t="shared" si="29"/>
        <v/>
      </c>
    </row>
    <row r="161" spans="1:19" ht="16.5" x14ac:dyDescent="0.3">
      <c r="A161" s="261" t="s">
        <v>254</v>
      </c>
      <c r="B161" s="262">
        <v>6468</v>
      </c>
      <c r="C161" s="263">
        <v>5250</v>
      </c>
      <c r="D161" s="264">
        <f t="shared" si="20"/>
        <v>0.81168831168831168</v>
      </c>
      <c r="E161" s="262">
        <v>5292</v>
      </c>
      <c r="F161" s="263">
        <v>4268</v>
      </c>
      <c r="G161" s="265">
        <f t="shared" si="21"/>
        <v>0.80650037792894935</v>
      </c>
      <c r="H161" s="264">
        <f t="shared" si="22"/>
        <v>0.22222222222222232</v>
      </c>
      <c r="I161" s="264">
        <f t="shared" si="23"/>
        <v>0.23008434864104976</v>
      </c>
      <c r="J161" s="266">
        <f t="shared" si="24"/>
        <v>5.1879337593623287E-3</v>
      </c>
      <c r="K161" s="262">
        <v>39690</v>
      </c>
      <c r="L161" s="263">
        <v>27907</v>
      </c>
      <c r="M161" s="265">
        <f t="shared" si="25"/>
        <v>0.70312421264802216</v>
      </c>
      <c r="N161" s="262">
        <v>33222</v>
      </c>
      <c r="O161" s="263">
        <v>22477</v>
      </c>
      <c r="P161" s="265">
        <f t="shared" si="26"/>
        <v>0.67656974294142436</v>
      </c>
      <c r="Q161" s="264">
        <f t="shared" si="27"/>
        <v>0.19469026548672574</v>
      </c>
      <c r="R161" s="264">
        <f t="shared" si="28"/>
        <v>0.24158028206611193</v>
      </c>
      <c r="S161" s="266">
        <f t="shared" si="29"/>
        <v>2.6554469706597805E-2</v>
      </c>
    </row>
    <row r="162" spans="1:19" ht="16.5" x14ac:dyDescent="0.3">
      <c r="A162" s="261" t="s">
        <v>253</v>
      </c>
      <c r="B162" s="262">
        <v>6468</v>
      </c>
      <c r="C162" s="263">
        <v>5893</v>
      </c>
      <c r="D162" s="264">
        <f t="shared" si="20"/>
        <v>0.91110080395794679</v>
      </c>
      <c r="E162" s="262">
        <v>5292</v>
      </c>
      <c r="F162" s="263">
        <v>4504</v>
      </c>
      <c r="G162" s="265">
        <f t="shared" si="21"/>
        <v>0.85109599395313684</v>
      </c>
      <c r="H162" s="264">
        <f t="shared" si="22"/>
        <v>0.22222222222222232</v>
      </c>
      <c r="I162" s="264">
        <f t="shared" si="23"/>
        <v>0.30839253996447602</v>
      </c>
      <c r="J162" s="266">
        <f t="shared" si="24"/>
        <v>6.000481000480995E-2</v>
      </c>
      <c r="K162" s="262">
        <v>39726</v>
      </c>
      <c r="L162" s="263">
        <v>37860</v>
      </c>
      <c r="M162" s="265">
        <f t="shared" si="25"/>
        <v>0.95302824346775417</v>
      </c>
      <c r="N162" s="262">
        <v>32046</v>
      </c>
      <c r="O162" s="263">
        <v>30454</v>
      </c>
      <c r="P162" s="265">
        <f t="shared" si="26"/>
        <v>0.9503214129688573</v>
      </c>
      <c r="Q162" s="264">
        <f t="shared" si="27"/>
        <v>0.23965549522561314</v>
      </c>
      <c r="R162" s="264">
        <f t="shared" si="28"/>
        <v>0.24318644513036047</v>
      </c>
      <c r="S162" s="266">
        <f t="shared" si="29"/>
        <v>2.7068304988968617E-3</v>
      </c>
    </row>
    <row r="163" spans="1:19" ht="16.5" x14ac:dyDescent="0.3">
      <c r="A163" s="261" t="s">
        <v>255</v>
      </c>
      <c r="B163" s="262">
        <v>3250</v>
      </c>
      <c r="C163" s="263">
        <v>2798</v>
      </c>
      <c r="D163" s="264">
        <f t="shared" si="20"/>
        <v>0.8609230769230769</v>
      </c>
      <c r="E163" s="262">
        <v>0</v>
      </c>
      <c r="F163" s="263">
        <v>0</v>
      </c>
      <c r="G163" s="265" t="str">
        <f t="shared" si="21"/>
        <v/>
      </c>
      <c r="H163" s="264" t="str">
        <f t="shared" si="22"/>
        <v/>
      </c>
      <c r="I163" s="264" t="str">
        <f t="shared" si="23"/>
        <v/>
      </c>
      <c r="J163" s="266" t="str">
        <f t="shared" si="24"/>
        <v/>
      </c>
      <c r="K163" s="262">
        <v>12500</v>
      </c>
      <c r="L163" s="263">
        <v>8730</v>
      </c>
      <c r="M163" s="265">
        <f t="shared" si="25"/>
        <v>0.69840000000000002</v>
      </c>
      <c r="N163" s="262">
        <v>0</v>
      </c>
      <c r="O163" s="263">
        <v>0</v>
      </c>
      <c r="P163" s="265" t="str">
        <f t="shared" si="26"/>
        <v/>
      </c>
      <c r="Q163" s="264" t="str">
        <f t="shared" si="27"/>
        <v/>
      </c>
      <c r="R163" s="264" t="str">
        <f t="shared" si="28"/>
        <v/>
      </c>
      <c r="S163" s="266" t="str">
        <f t="shared" si="29"/>
        <v/>
      </c>
    </row>
    <row r="164" spans="1:19" ht="16.5" x14ac:dyDescent="0.3">
      <c r="A164" s="261" t="s">
        <v>588</v>
      </c>
      <c r="B164" s="262">
        <v>0</v>
      </c>
      <c r="C164" s="263">
        <v>0</v>
      </c>
      <c r="D164" s="264" t="str">
        <f t="shared" si="20"/>
        <v/>
      </c>
      <c r="E164" s="262">
        <v>0</v>
      </c>
      <c r="F164" s="263">
        <v>0</v>
      </c>
      <c r="G164" s="265" t="str">
        <f t="shared" si="21"/>
        <v/>
      </c>
      <c r="H164" s="264" t="str">
        <f t="shared" si="22"/>
        <v/>
      </c>
      <c r="I164" s="264" t="str">
        <f t="shared" si="23"/>
        <v/>
      </c>
      <c r="J164" s="266" t="str">
        <f t="shared" si="24"/>
        <v/>
      </c>
      <c r="K164" s="262">
        <v>0</v>
      </c>
      <c r="L164" s="263">
        <v>0</v>
      </c>
      <c r="M164" s="265" t="str">
        <f t="shared" si="25"/>
        <v/>
      </c>
      <c r="N164" s="262">
        <v>88</v>
      </c>
      <c r="O164" s="263">
        <v>86</v>
      </c>
      <c r="P164" s="265">
        <f t="shared" si="26"/>
        <v>0.97727272727272729</v>
      </c>
      <c r="Q164" s="264">
        <f t="shared" si="27"/>
        <v>-1</v>
      </c>
      <c r="R164" s="264">
        <f t="shared" si="28"/>
        <v>-1</v>
      </c>
      <c r="S164" s="266" t="str">
        <f t="shared" si="29"/>
        <v/>
      </c>
    </row>
    <row r="165" spans="1:19" ht="16.5" x14ac:dyDescent="0.3">
      <c r="A165" s="261" t="s">
        <v>589</v>
      </c>
      <c r="B165" s="262">
        <v>0</v>
      </c>
      <c r="C165" s="263">
        <v>0</v>
      </c>
      <c r="D165" s="264" t="str">
        <f t="shared" si="20"/>
        <v/>
      </c>
      <c r="E165" s="262">
        <v>0</v>
      </c>
      <c r="F165" s="263">
        <v>0</v>
      </c>
      <c r="G165" s="265" t="str">
        <f t="shared" si="21"/>
        <v/>
      </c>
      <c r="H165" s="264" t="str">
        <f t="shared" si="22"/>
        <v/>
      </c>
      <c r="I165" s="264" t="str">
        <f t="shared" si="23"/>
        <v/>
      </c>
      <c r="J165" s="266" t="str">
        <f t="shared" si="24"/>
        <v/>
      </c>
      <c r="K165" s="262">
        <v>0</v>
      </c>
      <c r="L165" s="263">
        <v>0</v>
      </c>
      <c r="M165" s="265" t="str">
        <f t="shared" si="25"/>
        <v/>
      </c>
      <c r="N165" s="262">
        <v>80</v>
      </c>
      <c r="O165" s="263">
        <v>68</v>
      </c>
      <c r="P165" s="265">
        <f t="shared" si="26"/>
        <v>0.85</v>
      </c>
      <c r="Q165" s="264">
        <f t="shared" si="27"/>
        <v>-1</v>
      </c>
      <c r="R165" s="264">
        <f t="shared" si="28"/>
        <v>-1</v>
      </c>
      <c r="S165" s="266" t="str">
        <f t="shared" si="29"/>
        <v/>
      </c>
    </row>
    <row r="166" spans="1:19" ht="16.5" x14ac:dyDescent="0.3">
      <c r="A166" s="261" t="s">
        <v>590</v>
      </c>
      <c r="B166" s="262">
        <v>0</v>
      </c>
      <c r="C166" s="263">
        <v>0</v>
      </c>
      <c r="D166" s="264" t="str">
        <f t="shared" si="20"/>
        <v/>
      </c>
      <c r="E166" s="262">
        <v>0</v>
      </c>
      <c r="F166" s="263">
        <v>0</v>
      </c>
      <c r="G166" s="265" t="str">
        <f t="shared" si="21"/>
        <v/>
      </c>
      <c r="H166" s="264" t="str">
        <f t="shared" si="22"/>
        <v/>
      </c>
      <c r="I166" s="264" t="str">
        <f t="shared" si="23"/>
        <v/>
      </c>
      <c r="J166" s="266" t="str">
        <f t="shared" si="24"/>
        <v/>
      </c>
      <c r="K166" s="262">
        <v>0</v>
      </c>
      <c r="L166" s="263">
        <v>0</v>
      </c>
      <c r="M166" s="265" t="str">
        <f t="shared" si="25"/>
        <v/>
      </c>
      <c r="N166" s="262">
        <v>120</v>
      </c>
      <c r="O166" s="263">
        <v>0</v>
      </c>
      <c r="P166" s="265">
        <f t="shared" si="26"/>
        <v>0</v>
      </c>
      <c r="Q166" s="264">
        <f t="shared" si="27"/>
        <v>-1</v>
      </c>
      <c r="R166" s="264" t="str">
        <f t="shared" si="28"/>
        <v/>
      </c>
      <c r="S166" s="266" t="str">
        <f t="shared" si="29"/>
        <v/>
      </c>
    </row>
    <row r="167" spans="1:19" ht="16.5" x14ac:dyDescent="0.3">
      <c r="A167" s="261" t="s">
        <v>591</v>
      </c>
      <c r="B167" s="262">
        <v>0</v>
      </c>
      <c r="C167" s="263">
        <v>0</v>
      </c>
      <c r="D167" s="264" t="str">
        <f t="shared" si="20"/>
        <v/>
      </c>
      <c r="E167" s="262">
        <v>0</v>
      </c>
      <c r="F167" s="263">
        <v>0</v>
      </c>
      <c r="G167" s="265" t="str">
        <f t="shared" si="21"/>
        <v/>
      </c>
      <c r="H167" s="264" t="str">
        <f t="shared" si="22"/>
        <v/>
      </c>
      <c r="I167" s="264" t="str">
        <f t="shared" si="23"/>
        <v/>
      </c>
      <c r="J167" s="266" t="str">
        <f t="shared" si="24"/>
        <v/>
      </c>
      <c r="K167" s="262">
        <v>120</v>
      </c>
      <c r="L167" s="263">
        <v>100</v>
      </c>
      <c r="M167" s="265">
        <f t="shared" si="25"/>
        <v>0.83333333333333337</v>
      </c>
      <c r="N167" s="262">
        <v>0</v>
      </c>
      <c r="O167" s="263">
        <v>0</v>
      </c>
      <c r="P167" s="265" t="str">
        <f t="shared" si="26"/>
        <v/>
      </c>
      <c r="Q167" s="264" t="str">
        <f t="shared" si="27"/>
        <v/>
      </c>
      <c r="R167" s="264" t="str">
        <f t="shared" si="28"/>
        <v/>
      </c>
      <c r="S167" s="266" t="str">
        <f t="shared" si="29"/>
        <v/>
      </c>
    </row>
    <row r="168" spans="1:19" ht="16.5" x14ac:dyDescent="0.3">
      <c r="A168" s="261" t="s">
        <v>592</v>
      </c>
      <c r="B168" s="262">
        <v>0</v>
      </c>
      <c r="C168" s="263">
        <v>0</v>
      </c>
      <c r="D168" s="264" t="str">
        <f t="shared" si="20"/>
        <v/>
      </c>
      <c r="E168" s="262">
        <v>0</v>
      </c>
      <c r="F168" s="263">
        <v>0</v>
      </c>
      <c r="G168" s="265" t="str">
        <f t="shared" si="21"/>
        <v/>
      </c>
      <c r="H168" s="264" t="str">
        <f t="shared" si="22"/>
        <v/>
      </c>
      <c r="I168" s="264" t="str">
        <f t="shared" si="23"/>
        <v/>
      </c>
      <c r="J168" s="266" t="str">
        <f t="shared" si="24"/>
        <v/>
      </c>
      <c r="K168" s="262">
        <v>521</v>
      </c>
      <c r="L168" s="263">
        <v>172</v>
      </c>
      <c r="M168" s="265">
        <f t="shared" si="25"/>
        <v>0.33013435700575816</v>
      </c>
      <c r="N168" s="262">
        <v>0</v>
      </c>
      <c r="O168" s="263">
        <v>0</v>
      </c>
      <c r="P168" s="265" t="str">
        <f t="shared" si="26"/>
        <v/>
      </c>
      <c r="Q168" s="264" t="str">
        <f t="shared" si="27"/>
        <v/>
      </c>
      <c r="R168" s="264" t="str">
        <f t="shared" si="28"/>
        <v/>
      </c>
      <c r="S168" s="266" t="str">
        <f t="shared" si="29"/>
        <v/>
      </c>
    </row>
    <row r="169" spans="1:19" ht="16.5" x14ac:dyDescent="0.3">
      <c r="A169" s="261" t="s">
        <v>593</v>
      </c>
      <c r="B169" s="262">
        <v>0</v>
      </c>
      <c r="C169" s="263">
        <v>0</v>
      </c>
      <c r="D169" s="264" t="str">
        <f t="shared" si="20"/>
        <v/>
      </c>
      <c r="E169" s="262">
        <v>0</v>
      </c>
      <c r="F169" s="263">
        <v>0</v>
      </c>
      <c r="G169" s="265" t="str">
        <f t="shared" si="21"/>
        <v/>
      </c>
      <c r="H169" s="264" t="str">
        <f t="shared" si="22"/>
        <v/>
      </c>
      <c r="I169" s="264" t="str">
        <f t="shared" si="23"/>
        <v/>
      </c>
      <c r="J169" s="266" t="str">
        <f t="shared" si="24"/>
        <v/>
      </c>
      <c r="K169" s="262">
        <v>641</v>
      </c>
      <c r="L169" s="263">
        <v>266</v>
      </c>
      <c r="M169" s="265">
        <f t="shared" si="25"/>
        <v>0.41497659906396256</v>
      </c>
      <c r="N169" s="262">
        <v>0</v>
      </c>
      <c r="O169" s="263">
        <v>0</v>
      </c>
      <c r="P169" s="265" t="str">
        <f t="shared" si="26"/>
        <v/>
      </c>
      <c r="Q169" s="264" t="str">
        <f t="shared" si="27"/>
        <v/>
      </c>
      <c r="R169" s="264" t="str">
        <f t="shared" si="28"/>
        <v/>
      </c>
      <c r="S169" s="266" t="str">
        <f t="shared" si="29"/>
        <v/>
      </c>
    </row>
    <row r="170" spans="1:19" ht="16.5" x14ac:dyDescent="0.3">
      <c r="A170" s="261" t="s">
        <v>594</v>
      </c>
      <c r="B170" s="262">
        <v>0</v>
      </c>
      <c r="C170" s="263">
        <v>0</v>
      </c>
      <c r="D170" s="264" t="str">
        <f t="shared" si="20"/>
        <v/>
      </c>
      <c r="E170" s="262">
        <v>0</v>
      </c>
      <c r="F170" s="263">
        <v>0</v>
      </c>
      <c r="G170" s="265" t="str">
        <f t="shared" si="21"/>
        <v/>
      </c>
      <c r="H170" s="264" t="str">
        <f t="shared" si="22"/>
        <v/>
      </c>
      <c r="I170" s="264" t="str">
        <f t="shared" si="23"/>
        <v/>
      </c>
      <c r="J170" s="266" t="str">
        <f t="shared" si="24"/>
        <v/>
      </c>
      <c r="K170" s="262">
        <v>0</v>
      </c>
      <c r="L170" s="263">
        <v>0</v>
      </c>
      <c r="M170" s="265" t="str">
        <f t="shared" si="25"/>
        <v/>
      </c>
      <c r="N170" s="262">
        <v>144</v>
      </c>
      <c r="O170" s="263">
        <v>7</v>
      </c>
      <c r="P170" s="265">
        <f t="shared" si="26"/>
        <v>4.8611111111111112E-2</v>
      </c>
      <c r="Q170" s="264">
        <f t="shared" si="27"/>
        <v>-1</v>
      </c>
      <c r="R170" s="264">
        <f t="shared" si="28"/>
        <v>-1</v>
      </c>
      <c r="S170" s="266" t="str">
        <f t="shared" si="29"/>
        <v/>
      </c>
    </row>
    <row r="171" spans="1:19" ht="16.5" x14ac:dyDescent="0.3">
      <c r="A171" s="261" t="s">
        <v>595</v>
      </c>
      <c r="B171" s="262">
        <v>0</v>
      </c>
      <c r="C171" s="263">
        <v>0</v>
      </c>
      <c r="D171" s="264" t="str">
        <f t="shared" si="20"/>
        <v/>
      </c>
      <c r="E171" s="262">
        <v>3250</v>
      </c>
      <c r="F171" s="263">
        <v>2377</v>
      </c>
      <c r="G171" s="265">
        <f t="shared" si="21"/>
        <v>0.73138461538461541</v>
      </c>
      <c r="H171" s="264">
        <f t="shared" si="22"/>
        <v>-1</v>
      </c>
      <c r="I171" s="264">
        <f t="shared" si="23"/>
        <v>-1</v>
      </c>
      <c r="J171" s="266" t="str">
        <f t="shared" si="24"/>
        <v/>
      </c>
      <c r="K171" s="262">
        <v>9750</v>
      </c>
      <c r="L171" s="263">
        <v>6203</v>
      </c>
      <c r="M171" s="265">
        <f t="shared" si="25"/>
        <v>0.6362051282051282</v>
      </c>
      <c r="N171" s="262">
        <v>22500</v>
      </c>
      <c r="O171" s="263">
        <v>15863</v>
      </c>
      <c r="P171" s="265">
        <f t="shared" si="26"/>
        <v>0.70502222222222222</v>
      </c>
      <c r="Q171" s="264">
        <f t="shared" si="27"/>
        <v>-0.56666666666666665</v>
      </c>
      <c r="R171" s="264">
        <f t="shared" si="28"/>
        <v>-0.60896425644581731</v>
      </c>
      <c r="S171" s="266">
        <f t="shared" si="29"/>
        <v>-6.8817094017094016E-2</v>
      </c>
    </row>
    <row r="172" spans="1:19" ht="16.5" x14ac:dyDescent="0.3">
      <c r="A172" s="261" t="s">
        <v>596</v>
      </c>
      <c r="B172" s="262">
        <v>0</v>
      </c>
      <c r="C172" s="263">
        <v>0</v>
      </c>
      <c r="D172" s="264" t="str">
        <f t="shared" si="20"/>
        <v/>
      </c>
      <c r="E172" s="262">
        <v>0</v>
      </c>
      <c r="F172" s="263">
        <v>0</v>
      </c>
      <c r="G172" s="265" t="str">
        <f t="shared" si="21"/>
        <v/>
      </c>
      <c r="H172" s="264" t="str">
        <f t="shared" si="22"/>
        <v/>
      </c>
      <c r="I172" s="264" t="str">
        <f t="shared" si="23"/>
        <v/>
      </c>
      <c r="J172" s="266" t="str">
        <f t="shared" si="24"/>
        <v/>
      </c>
      <c r="K172" s="262">
        <v>0</v>
      </c>
      <c r="L172" s="263">
        <v>0</v>
      </c>
      <c r="M172" s="265" t="str">
        <f t="shared" si="25"/>
        <v/>
      </c>
      <c r="N172" s="262">
        <v>120</v>
      </c>
      <c r="O172" s="263">
        <v>0</v>
      </c>
      <c r="P172" s="265">
        <f t="shared" si="26"/>
        <v>0</v>
      </c>
      <c r="Q172" s="264">
        <f t="shared" si="27"/>
        <v>-1</v>
      </c>
      <c r="R172" s="264" t="str">
        <f t="shared" si="28"/>
        <v/>
      </c>
      <c r="S172" s="266" t="str">
        <f t="shared" si="29"/>
        <v/>
      </c>
    </row>
    <row r="173" spans="1:19" ht="17.25" thickBot="1" x14ac:dyDescent="0.35">
      <c r="A173" s="261" t="s">
        <v>597</v>
      </c>
      <c r="B173" s="262">
        <v>0</v>
      </c>
      <c r="C173" s="263">
        <v>0</v>
      </c>
      <c r="D173" s="264" t="str">
        <f t="shared" si="20"/>
        <v/>
      </c>
      <c r="E173" s="262">
        <v>0</v>
      </c>
      <c r="F173" s="263">
        <v>0</v>
      </c>
      <c r="G173" s="265" t="str">
        <f t="shared" si="21"/>
        <v/>
      </c>
      <c r="H173" s="264" t="str">
        <f t="shared" si="22"/>
        <v/>
      </c>
      <c r="I173" s="264" t="str">
        <f t="shared" si="23"/>
        <v/>
      </c>
      <c r="J173" s="266" t="str">
        <f t="shared" si="24"/>
        <v/>
      </c>
      <c r="K173" s="262">
        <v>0</v>
      </c>
      <c r="L173" s="263">
        <v>0</v>
      </c>
      <c r="M173" s="265" t="str">
        <f t="shared" si="25"/>
        <v/>
      </c>
      <c r="N173" s="262">
        <v>250</v>
      </c>
      <c r="O173" s="263">
        <v>43</v>
      </c>
      <c r="P173" s="265">
        <f t="shared" si="26"/>
        <v>0.17199999999999999</v>
      </c>
      <c r="Q173" s="264">
        <f t="shared" si="27"/>
        <v>-1</v>
      </c>
      <c r="R173" s="264">
        <f t="shared" si="28"/>
        <v>-1</v>
      </c>
      <c r="S173" s="266" t="str">
        <f t="shared" si="29"/>
        <v/>
      </c>
    </row>
    <row r="174" spans="1:19" ht="18" thickTop="1" x14ac:dyDescent="0.3">
      <c r="A174" s="253" t="s">
        <v>270</v>
      </c>
      <c r="B174" s="254">
        <v>54916</v>
      </c>
      <c r="C174" s="255">
        <v>47038</v>
      </c>
      <c r="D174" s="256">
        <f t="shared" si="20"/>
        <v>0.85654454075315023</v>
      </c>
      <c r="E174" s="254">
        <v>57462</v>
      </c>
      <c r="F174" s="255">
        <v>49055</v>
      </c>
      <c r="G174" s="257">
        <f t="shared" si="21"/>
        <v>0.85369461557203019</v>
      </c>
      <c r="H174" s="256">
        <f t="shared" si="22"/>
        <v>-4.4307542375831011E-2</v>
      </c>
      <c r="I174" s="256">
        <f t="shared" si="23"/>
        <v>-4.1117113444093412E-2</v>
      </c>
      <c r="J174" s="258">
        <f t="shared" si="24"/>
        <v>2.8499251811200388E-3</v>
      </c>
      <c r="K174" s="259">
        <v>365110</v>
      </c>
      <c r="L174" s="254">
        <v>289076</v>
      </c>
      <c r="M174" s="257">
        <f t="shared" si="25"/>
        <v>0.79175043137684531</v>
      </c>
      <c r="N174" s="254">
        <v>325057</v>
      </c>
      <c r="O174" s="255">
        <v>269806</v>
      </c>
      <c r="P174" s="257">
        <f t="shared" si="26"/>
        <v>0.83002673377284597</v>
      </c>
      <c r="Q174" s="256">
        <f t="shared" si="27"/>
        <v>0.1232183893901686</v>
      </c>
      <c r="R174" s="256">
        <f t="shared" si="28"/>
        <v>7.1421688175948628E-2</v>
      </c>
      <c r="S174" s="258">
        <f t="shared" si="29"/>
        <v>-3.8276302396000661E-2</v>
      </c>
    </row>
    <row r="175" spans="1:19" ht="16.5" x14ac:dyDescent="0.3">
      <c r="A175" s="261" t="s">
        <v>598</v>
      </c>
      <c r="B175" s="262">
        <v>20192</v>
      </c>
      <c r="C175" s="263">
        <v>17283</v>
      </c>
      <c r="D175" s="264">
        <f t="shared" si="20"/>
        <v>0.85593304278922344</v>
      </c>
      <c r="E175" s="262">
        <v>25182</v>
      </c>
      <c r="F175" s="263">
        <v>21006</v>
      </c>
      <c r="G175" s="265">
        <f t="shared" si="21"/>
        <v>0.83416726233023586</v>
      </c>
      <c r="H175" s="264">
        <f t="shared" si="22"/>
        <v>-0.19815741402589149</v>
      </c>
      <c r="I175" s="264">
        <f t="shared" si="23"/>
        <v>-0.17723507569265928</v>
      </c>
      <c r="J175" s="266">
        <f t="shared" si="24"/>
        <v>2.1765780458987583E-2</v>
      </c>
      <c r="K175" s="262">
        <v>140262</v>
      </c>
      <c r="L175" s="263">
        <v>107782</v>
      </c>
      <c r="M175" s="265">
        <f t="shared" si="25"/>
        <v>0.76843336042548949</v>
      </c>
      <c r="N175" s="262">
        <v>129728</v>
      </c>
      <c r="O175" s="263">
        <v>108662</v>
      </c>
      <c r="P175" s="265">
        <f t="shared" si="26"/>
        <v>0.83761408485446476</v>
      </c>
      <c r="Q175" s="264">
        <f t="shared" si="27"/>
        <v>8.1200666008880207E-2</v>
      </c>
      <c r="R175" s="264">
        <f t="shared" si="28"/>
        <v>-8.0985072978594363E-3</v>
      </c>
      <c r="S175" s="266">
        <f t="shared" si="29"/>
        <v>-6.9180724428975271E-2</v>
      </c>
    </row>
    <row r="176" spans="1:19" ht="16.5" x14ac:dyDescent="0.3">
      <c r="A176" s="261" t="s">
        <v>271</v>
      </c>
      <c r="B176" s="262">
        <v>16070</v>
      </c>
      <c r="C176" s="263">
        <v>13303</v>
      </c>
      <c r="D176" s="264">
        <f t="shared" si="20"/>
        <v>0.82781580584940884</v>
      </c>
      <c r="E176" s="262">
        <v>11099</v>
      </c>
      <c r="F176" s="263">
        <v>9452</v>
      </c>
      <c r="G176" s="265">
        <f t="shared" si="21"/>
        <v>0.85160825299576537</v>
      </c>
      <c r="H176" s="264">
        <f t="shared" si="22"/>
        <v>0.44787818722407424</v>
      </c>
      <c r="I176" s="264">
        <f t="shared" si="23"/>
        <v>0.40742699957680917</v>
      </c>
      <c r="J176" s="266">
        <f t="shared" si="24"/>
        <v>-2.3792447146356532E-2</v>
      </c>
      <c r="K176" s="262">
        <v>98788</v>
      </c>
      <c r="L176" s="263">
        <v>74856</v>
      </c>
      <c r="M176" s="265">
        <f t="shared" si="25"/>
        <v>0.75774385552901158</v>
      </c>
      <c r="N176" s="262">
        <v>61257</v>
      </c>
      <c r="O176" s="263">
        <v>52377</v>
      </c>
      <c r="P176" s="265">
        <f t="shared" si="26"/>
        <v>0.85503697536608059</v>
      </c>
      <c r="Q176" s="264">
        <f t="shared" si="27"/>
        <v>0.61268099972248069</v>
      </c>
      <c r="R176" s="264">
        <f t="shared" si="28"/>
        <v>0.42917692880462788</v>
      </c>
      <c r="S176" s="266">
        <f t="shared" si="29"/>
        <v>-9.7293119837069009E-2</v>
      </c>
    </row>
    <row r="177" spans="1:19" ht="16.5" x14ac:dyDescent="0.3">
      <c r="A177" s="261" t="s">
        <v>272</v>
      </c>
      <c r="B177" s="262">
        <v>11100</v>
      </c>
      <c r="C177" s="263">
        <v>9726</v>
      </c>
      <c r="D177" s="264">
        <f t="shared" si="20"/>
        <v>0.87621621621621626</v>
      </c>
      <c r="E177" s="262">
        <v>12238</v>
      </c>
      <c r="F177" s="263">
        <v>10624</v>
      </c>
      <c r="G177" s="265">
        <f t="shared" si="21"/>
        <v>0.86811570518058512</v>
      </c>
      <c r="H177" s="264">
        <f t="shared" si="22"/>
        <v>-9.2989050498447412E-2</v>
      </c>
      <c r="I177" s="264">
        <f t="shared" si="23"/>
        <v>-8.4525602409638578E-2</v>
      </c>
      <c r="J177" s="266">
        <f t="shared" si="24"/>
        <v>8.1005110356311416E-3</v>
      </c>
      <c r="K177" s="262">
        <v>74652</v>
      </c>
      <c r="L177" s="263">
        <v>65022</v>
      </c>
      <c r="M177" s="265">
        <f t="shared" si="25"/>
        <v>0.87100144671274715</v>
      </c>
      <c r="N177" s="262">
        <v>79257</v>
      </c>
      <c r="O177" s="263">
        <v>65441</v>
      </c>
      <c r="P177" s="265">
        <f t="shared" si="26"/>
        <v>0.82568101240268998</v>
      </c>
      <c r="Q177" s="264">
        <f t="shared" si="27"/>
        <v>-5.8102123471743816E-2</v>
      </c>
      <c r="R177" s="264">
        <f t="shared" si="28"/>
        <v>-6.4027138949588336E-3</v>
      </c>
      <c r="S177" s="266">
        <f t="shared" si="29"/>
        <v>4.5320434310057167E-2</v>
      </c>
    </row>
    <row r="178" spans="1:19" ht="16.5" x14ac:dyDescent="0.3">
      <c r="A178" s="261" t="s">
        <v>599</v>
      </c>
      <c r="B178" s="262">
        <v>7285</v>
      </c>
      <c r="C178" s="263">
        <v>6520</v>
      </c>
      <c r="D178" s="264">
        <f t="shared" si="20"/>
        <v>0.89498970487302676</v>
      </c>
      <c r="E178" s="262">
        <v>8943</v>
      </c>
      <c r="F178" s="263">
        <v>7973</v>
      </c>
      <c r="G178" s="265">
        <f t="shared" si="21"/>
        <v>0.89153527898915352</v>
      </c>
      <c r="H178" s="264">
        <f t="shared" si="22"/>
        <v>-0.18539639941853969</v>
      </c>
      <c r="I178" s="264">
        <f t="shared" si="23"/>
        <v>-0.18224006020318573</v>
      </c>
      <c r="J178" s="266">
        <f t="shared" si="24"/>
        <v>3.4544258838732356E-3</v>
      </c>
      <c r="K178" s="262">
        <v>50947</v>
      </c>
      <c r="L178" s="263">
        <v>41165</v>
      </c>
      <c r="M178" s="265">
        <f t="shared" si="25"/>
        <v>0.80799654542956401</v>
      </c>
      <c r="N178" s="262">
        <v>52253</v>
      </c>
      <c r="O178" s="263">
        <v>41746</v>
      </c>
      <c r="P178" s="265">
        <f t="shared" si="26"/>
        <v>0.79892063613572428</v>
      </c>
      <c r="Q178" s="264">
        <f t="shared" si="27"/>
        <v>-2.4993780261420406E-2</v>
      </c>
      <c r="R178" s="264">
        <f t="shared" si="28"/>
        <v>-1.3917501077947536E-2</v>
      </c>
      <c r="S178" s="266">
        <f t="shared" si="29"/>
        <v>9.0759092938397234E-3</v>
      </c>
    </row>
    <row r="179" spans="1:19" ht="16.5" x14ac:dyDescent="0.3">
      <c r="A179" s="261" t="s">
        <v>600</v>
      </c>
      <c r="B179" s="262">
        <v>102</v>
      </c>
      <c r="C179" s="263">
        <v>39</v>
      </c>
      <c r="D179" s="264">
        <f t="shared" si="20"/>
        <v>0.38235294117647056</v>
      </c>
      <c r="E179" s="262">
        <v>0</v>
      </c>
      <c r="F179" s="263">
        <v>0</v>
      </c>
      <c r="G179" s="265" t="str">
        <f t="shared" si="21"/>
        <v/>
      </c>
      <c r="H179" s="264" t="str">
        <f t="shared" si="22"/>
        <v/>
      </c>
      <c r="I179" s="264" t="str">
        <f t="shared" si="23"/>
        <v/>
      </c>
      <c r="J179" s="266" t="str">
        <f t="shared" si="24"/>
        <v/>
      </c>
      <c r="K179" s="262">
        <v>266</v>
      </c>
      <c r="L179" s="263">
        <v>84</v>
      </c>
      <c r="M179" s="265">
        <f t="shared" si="25"/>
        <v>0.31578947368421051</v>
      </c>
      <c r="N179" s="262">
        <v>0</v>
      </c>
      <c r="O179" s="263">
        <v>0</v>
      </c>
      <c r="P179" s="265" t="str">
        <f t="shared" si="26"/>
        <v/>
      </c>
      <c r="Q179" s="264" t="str">
        <f t="shared" si="27"/>
        <v/>
      </c>
      <c r="R179" s="264" t="str">
        <f t="shared" si="28"/>
        <v/>
      </c>
      <c r="S179" s="266" t="str">
        <f t="shared" si="29"/>
        <v/>
      </c>
    </row>
    <row r="180" spans="1:19" ht="16.5" x14ac:dyDescent="0.3">
      <c r="A180" s="261" t="s">
        <v>601</v>
      </c>
      <c r="B180" s="262">
        <v>64</v>
      </c>
      <c r="C180" s="263">
        <v>64</v>
      </c>
      <c r="D180" s="264">
        <f t="shared" si="20"/>
        <v>1</v>
      </c>
      <c r="E180" s="262">
        <v>0</v>
      </c>
      <c r="F180" s="263">
        <v>0</v>
      </c>
      <c r="G180" s="265" t="str">
        <f t="shared" si="21"/>
        <v/>
      </c>
      <c r="H180" s="264" t="str">
        <f t="shared" si="22"/>
        <v/>
      </c>
      <c r="I180" s="264" t="str">
        <f t="shared" si="23"/>
        <v/>
      </c>
      <c r="J180" s="266" t="str">
        <f t="shared" si="24"/>
        <v/>
      </c>
      <c r="K180" s="262">
        <v>72</v>
      </c>
      <c r="L180" s="263">
        <v>64</v>
      </c>
      <c r="M180" s="265">
        <f t="shared" si="25"/>
        <v>0.88888888888888884</v>
      </c>
      <c r="N180" s="262">
        <v>144</v>
      </c>
      <c r="O180" s="263">
        <v>0</v>
      </c>
      <c r="P180" s="265">
        <f t="shared" si="26"/>
        <v>0</v>
      </c>
      <c r="Q180" s="264">
        <f t="shared" si="27"/>
        <v>-0.5</v>
      </c>
      <c r="R180" s="264" t="str">
        <f t="shared" si="28"/>
        <v/>
      </c>
      <c r="S180" s="266">
        <f t="shared" si="29"/>
        <v>0.88888888888888884</v>
      </c>
    </row>
    <row r="181" spans="1:19" ht="16.5" x14ac:dyDescent="0.3">
      <c r="A181" s="261" t="s">
        <v>602</v>
      </c>
      <c r="B181" s="262">
        <v>55</v>
      </c>
      <c r="C181" s="263">
        <v>55</v>
      </c>
      <c r="D181" s="264">
        <f t="shared" si="20"/>
        <v>1</v>
      </c>
      <c r="E181" s="262">
        <v>0</v>
      </c>
      <c r="F181" s="263">
        <v>0</v>
      </c>
      <c r="G181" s="265" t="str">
        <f t="shared" si="21"/>
        <v/>
      </c>
      <c r="H181" s="264" t="str">
        <f t="shared" si="22"/>
        <v/>
      </c>
      <c r="I181" s="264" t="str">
        <f t="shared" si="23"/>
        <v/>
      </c>
      <c r="J181" s="266" t="str">
        <f t="shared" si="24"/>
        <v/>
      </c>
      <c r="K181" s="262">
        <v>61</v>
      </c>
      <c r="L181" s="263">
        <v>55</v>
      </c>
      <c r="M181" s="265">
        <f t="shared" si="25"/>
        <v>0.90163934426229508</v>
      </c>
      <c r="N181" s="262">
        <v>0</v>
      </c>
      <c r="O181" s="263">
        <v>0</v>
      </c>
      <c r="P181" s="265" t="str">
        <f t="shared" si="26"/>
        <v/>
      </c>
      <c r="Q181" s="264" t="str">
        <f t="shared" si="27"/>
        <v/>
      </c>
      <c r="R181" s="264" t="str">
        <f t="shared" si="28"/>
        <v/>
      </c>
      <c r="S181" s="266" t="str">
        <f t="shared" si="29"/>
        <v/>
      </c>
    </row>
    <row r="182" spans="1:19" ht="16.5" x14ac:dyDescent="0.3">
      <c r="A182" s="261" t="s">
        <v>603</v>
      </c>
      <c r="B182" s="262">
        <v>48</v>
      </c>
      <c r="C182" s="263">
        <v>48</v>
      </c>
      <c r="D182" s="264">
        <f t="shared" si="20"/>
        <v>1</v>
      </c>
      <c r="E182" s="262">
        <v>0</v>
      </c>
      <c r="F182" s="263">
        <v>0</v>
      </c>
      <c r="G182" s="265" t="str">
        <f t="shared" si="21"/>
        <v/>
      </c>
      <c r="H182" s="264" t="str">
        <f t="shared" si="22"/>
        <v/>
      </c>
      <c r="I182" s="264" t="str">
        <f t="shared" si="23"/>
        <v/>
      </c>
      <c r="J182" s="266" t="str">
        <f t="shared" si="24"/>
        <v/>
      </c>
      <c r="K182" s="262">
        <v>51</v>
      </c>
      <c r="L182" s="263">
        <v>48</v>
      </c>
      <c r="M182" s="265">
        <f t="shared" si="25"/>
        <v>0.94117647058823528</v>
      </c>
      <c r="N182" s="262">
        <v>0</v>
      </c>
      <c r="O182" s="263">
        <v>0</v>
      </c>
      <c r="P182" s="265" t="str">
        <f t="shared" si="26"/>
        <v/>
      </c>
      <c r="Q182" s="264" t="str">
        <f t="shared" si="27"/>
        <v/>
      </c>
      <c r="R182" s="264" t="str">
        <f t="shared" si="28"/>
        <v/>
      </c>
      <c r="S182" s="266" t="str">
        <f t="shared" si="29"/>
        <v/>
      </c>
    </row>
    <row r="183" spans="1:19" ht="16.5" x14ac:dyDescent="0.3">
      <c r="A183" s="261" t="s">
        <v>604</v>
      </c>
      <c r="B183" s="262">
        <v>0</v>
      </c>
      <c r="C183" s="263">
        <v>0</v>
      </c>
      <c r="D183" s="264" t="str">
        <f t="shared" si="20"/>
        <v/>
      </c>
      <c r="E183" s="262">
        <v>0</v>
      </c>
      <c r="F183" s="263">
        <v>0</v>
      </c>
      <c r="G183" s="265" t="str">
        <f t="shared" si="21"/>
        <v/>
      </c>
      <c r="H183" s="264" t="str">
        <f t="shared" si="22"/>
        <v/>
      </c>
      <c r="I183" s="264" t="str">
        <f t="shared" si="23"/>
        <v/>
      </c>
      <c r="J183" s="266" t="str">
        <f t="shared" si="24"/>
        <v/>
      </c>
      <c r="K183" s="262">
        <v>11</v>
      </c>
      <c r="L183" s="263">
        <v>0</v>
      </c>
      <c r="M183" s="265">
        <f t="shared" si="25"/>
        <v>0</v>
      </c>
      <c r="N183" s="262">
        <v>0</v>
      </c>
      <c r="O183" s="263">
        <v>0</v>
      </c>
      <c r="P183" s="265" t="str">
        <f t="shared" si="26"/>
        <v/>
      </c>
      <c r="Q183" s="264" t="str">
        <f t="shared" si="27"/>
        <v/>
      </c>
      <c r="R183" s="264" t="str">
        <f t="shared" si="28"/>
        <v/>
      </c>
      <c r="S183" s="266" t="str">
        <f t="shared" si="29"/>
        <v/>
      </c>
    </row>
    <row r="184" spans="1:19" ht="16.5" x14ac:dyDescent="0.3">
      <c r="A184" s="261" t="s">
        <v>605</v>
      </c>
      <c r="B184" s="262">
        <v>0</v>
      </c>
      <c r="C184" s="263">
        <v>0</v>
      </c>
      <c r="D184" s="264" t="str">
        <f t="shared" si="20"/>
        <v/>
      </c>
      <c r="E184" s="262">
        <v>0</v>
      </c>
      <c r="F184" s="263">
        <v>0</v>
      </c>
      <c r="G184" s="265" t="str">
        <f t="shared" si="21"/>
        <v/>
      </c>
      <c r="H184" s="264" t="str">
        <f t="shared" si="22"/>
        <v/>
      </c>
      <c r="I184" s="264" t="str">
        <f t="shared" si="23"/>
        <v/>
      </c>
      <c r="J184" s="266" t="str">
        <f t="shared" si="24"/>
        <v/>
      </c>
      <c r="K184" s="262">
        <v>0</v>
      </c>
      <c r="L184" s="263">
        <v>0</v>
      </c>
      <c r="M184" s="265" t="str">
        <f t="shared" si="25"/>
        <v/>
      </c>
      <c r="N184" s="262">
        <v>2160</v>
      </c>
      <c r="O184" s="263">
        <v>1580</v>
      </c>
      <c r="P184" s="265">
        <f t="shared" si="26"/>
        <v>0.73148148148148151</v>
      </c>
      <c r="Q184" s="264">
        <f t="shared" si="27"/>
        <v>-1</v>
      </c>
      <c r="R184" s="264">
        <f t="shared" si="28"/>
        <v>-1</v>
      </c>
      <c r="S184" s="266" t="str">
        <f t="shared" si="29"/>
        <v/>
      </c>
    </row>
    <row r="185" spans="1:19" ht="17.25" thickBot="1" x14ac:dyDescent="0.35">
      <c r="A185" s="268" t="s">
        <v>606</v>
      </c>
      <c r="B185" s="269">
        <v>0</v>
      </c>
      <c r="C185" s="297">
        <v>0</v>
      </c>
      <c r="D185" s="272" t="str">
        <f t="shared" si="20"/>
        <v/>
      </c>
      <c r="E185" s="269">
        <v>0</v>
      </c>
      <c r="F185" s="297">
        <v>0</v>
      </c>
      <c r="G185" s="270" t="str">
        <f t="shared" si="21"/>
        <v/>
      </c>
      <c r="H185" s="272" t="str">
        <f t="shared" si="22"/>
        <v/>
      </c>
      <c r="I185" s="272" t="str">
        <f t="shared" si="23"/>
        <v/>
      </c>
      <c r="J185" s="271" t="str">
        <f t="shared" si="24"/>
        <v/>
      </c>
      <c r="K185" s="298">
        <v>0</v>
      </c>
      <c r="L185" s="297">
        <v>0</v>
      </c>
      <c r="M185" s="270" t="str">
        <f t="shared" si="25"/>
        <v/>
      </c>
      <c r="N185" s="269">
        <v>258</v>
      </c>
      <c r="O185" s="297">
        <v>0</v>
      </c>
      <c r="P185" s="270">
        <f t="shared" si="26"/>
        <v>0</v>
      </c>
      <c r="Q185" s="272">
        <f t="shared" si="27"/>
        <v>-1</v>
      </c>
      <c r="R185" s="272" t="str">
        <f t="shared" si="28"/>
        <v/>
      </c>
      <c r="S185" s="271" t="str">
        <f t="shared" si="29"/>
        <v/>
      </c>
    </row>
    <row r="186" spans="1:19" ht="15.75" thickTop="1" x14ac:dyDescent="0.25"/>
  </sheetData>
  <mergeCells count="12">
    <mergeCell ref="N6:P6"/>
    <mergeCell ref="Q6:S6"/>
    <mergeCell ref="A1:B1"/>
    <mergeCell ref="A3:S3"/>
    <mergeCell ref="A4:S4"/>
    <mergeCell ref="A5:A7"/>
    <mergeCell ref="B5:J5"/>
    <mergeCell ref="K5:S5"/>
    <mergeCell ref="B6:D6"/>
    <mergeCell ref="E6:G6"/>
    <mergeCell ref="H6:J6"/>
    <mergeCell ref="K6:M6"/>
  </mergeCells>
  <conditionalFormatting sqref="S186:S65536 J186:J65536 J3 S3">
    <cfRule type="cellIs" dxfId="29" priority="35" stopIfTrue="1" operator="lessThan">
      <formula>0</formula>
    </cfRule>
  </conditionalFormatting>
  <conditionalFormatting sqref="H8:J11 Q8:S11">
    <cfRule type="cellIs" dxfId="28" priority="36" stopIfTrue="1" operator="lessThan">
      <formula>0</formula>
    </cfRule>
    <cfRule type="cellIs" dxfId="27" priority="37" stopIfTrue="1" operator="greaterThanOrEqual">
      <formula>0</formula>
    </cfRule>
  </conditionalFormatting>
  <conditionalFormatting sqref="H185:J185">
    <cfRule type="cellIs" dxfId="26" priority="13" stopIfTrue="1" operator="lessThan">
      <formula>0</formula>
    </cfRule>
    <cfRule type="cellIs" dxfId="25" priority="14" stopIfTrue="1" operator="greaterThanOrEqual">
      <formula>0</formula>
    </cfRule>
  </conditionalFormatting>
  <conditionalFormatting sqref="Q185:S185">
    <cfRule type="cellIs" dxfId="24" priority="11" stopIfTrue="1" operator="lessThan">
      <formula>0</formula>
    </cfRule>
    <cfRule type="cellIs" dxfId="23" priority="12" stopIfTrue="1" operator="greaterThanOrEqual">
      <formula>0</formula>
    </cfRule>
  </conditionalFormatting>
  <conditionalFormatting sqref="H12:J46 Q12:S46 Q48:S111 H48:J111 H113:J151 Q113:S151 Q153:S173 H153:J173 H175:J184 Q175:S184">
    <cfRule type="cellIs" dxfId="22" priority="9" stopIfTrue="1" operator="lessThan">
      <formula>0</formula>
    </cfRule>
    <cfRule type="cellIs" dxfId="21" priority="10" stopIfTrue="1" operator="greaterThanOrEqual">
      <formula>0</formula>
    </cfRule>
  </conditionalFormatting>
  <conditionalFormatting sqref="H47:J47 Q47:S47">
    <cfRule type="cellIs" dxfId="20" priority="7" stopIfTrue="1" operator="lessThan">
      <formula>0</formula>
    </cfRule>
    <cfRule type="cellIs" dxfId="19" priority="8" stopIfTrue="1" operator="greaterThanOrEqual">
      <formula>0</formula>
    </cfRule>
  </conditionalFormatting>
  <conditionalFormatting sqref="H112:J112 Q112:S112">
    <cfRule type="cellIs" dxfId="18" priority="5" stopIfTrue="1" operator="lessThan">
      <formula>0</formula>
    </cfRule>
    <cfRule type="cellIs" dxfId="17" priority="6" stopIfTrue="1" operator="greaterThanOrEqual">
      <formula>0</formula>
    </cfRule>
  </conditionalFormatting>
  <conditionalFormatting sqref="H152:J152 Q152:S152">
    <cfRule type="cellIs" dxfId="16" priority="3" stopIfTrue="1" operator="lessThan">
      <formula>0</formula>
    </cfRule>
    <cfRule type="cellIs" dxfId="15" priority="4" stopIfTrue="1" operator="greaterThanOrEqual">
      <formula>0</formula>
    </cfRule>
  </conditionalFormatting>
  <conditionalFormatting sqref="H174:J174 Q174:S174">
    <cfRule type="cellIs" dxfId="14" priority="1" stopIfTrue="1" operator="lessThan">
      <formula>0</formula>
    </cfRule>
    <cfRule type="cellIs" dxfId="13" priority="2" stopIfTrue="1" operator="greaterThanOrEqual">
      <formula>0</formula>
    </cfRule>
  </conditionalFormatting>
  <hyperlinks>
    <hyperlink ref="A1:B1" location="INDICE!A1" display="Volver al Indice" xr:uid="{9EBCBE17-726E-463D-AD9C-A5EA23103B72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3A97E-5682-4ED2-BAA1-4A038102F748}">
  <dimension ref="A1:U108"/>
  <sheetViews>
    <sheetView tabSelected="1" zoomScale="90" zoomScaleNormal="90" workbookViewId="0">
      <selection activeCell="B8" sqref="B8"/>
    </sheetView>
  </sheetViews>
  <sheetFormatPr baseColWidth="10" defaultRowHeight="15" x14ac:dyDescent="0.25"/>
  <cols>
    <col min="1" max="1" width="28.85546875" style="148" customWidth="1"/>
    <col min="2" max="2" width="12" style="148" bestFit="1" customWidth="1"/>
    <col min="3" max="3" width="11" style="148" customWidth="1"/>
    <col min="4" max="4" width="9.5703125" style="148" customWidth="1"/>
    <col min="5" max="5" width="11.5703125" style="148" customWidth="1"/>
    <col min="6" max="6" width="10.140625" style="148" bestFit="1" customWidth="1"/>
    <col min="7" max="7" width="10.42578125" style="148" customWidth="1"/>
    <col min="8" max="8" width="10.85546875" style="148" customWidth="1"/>
    <col min="9" max="10" width="10" style="148" customWidth="1"/>
    <col min="11" max="11" width="12.28515625" style="148" customWidth="1"/>
    <col min="12" max="12" width="11.42578125" style="148"/>
    <col min="13" max="13" width="9" style="148" customWidth="1"/>
    <col min="14" max="14" width="11.5703125" style="148" customWidth="1"/>
    <col min="15" max="15" width="11.140625" style="148" customWidth="1"/>
    <col min="16" max="16" width="8.5703125" style="148" customWidth="1"/>
    <col min="17" max="17" width="10" style="148" customWidth="1"/>
    <col min="18" max="18" width="10.7109375" style="148" customWidth="1"/>
    <col min="19" max="19" width="8.42578125" style="148" customWidth="1"/>
    <col min="20" max="21" width="8" style="273"/>
  </cols>
  <sheetData>
    <row r="1" spans="1:21" ht="16.5" thickBot="1" x14ac:dyDescent="0.3">
      <c r="A1" s="372" t="s">
        <v>40</v>
      </c>
      <c r="B1" s="373"/>
    </row>
    <row r="2" spans="1:21" ht="15.75" thickBot="1" x14ac:dyDescent="0.3"/>
    <row r="3" spans="1:21" ht="19.5" thickTop="1" x14ac:dyDescent="0.25">
      <c r="A3" s="392" t="s">
        <v>273</v>
      </c>
      <c r="B3" s="393"/>
      <c r="C3" s="393"/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  <c r="P3" s="393"/>
      <c r="Q3" s="393"/>
      <c r="R3" s="393"/>
      <c r="S3" s="394"/>
    </row>
    <row r="4" spans="1:21" ht="19.5" thickBot="1" x14ac:dyDescent="0.3">
      <c r="A4" s="395" t="s">
        <v>4</v>
      </c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396"/>
      <c r="R4" s="396"/>
      <c r="S4" s="397"/>
    </row>
    <row r="5" spans="1:21" ht="16.5" thickTop="1" thickBot="1" x14ac:dyDescent="0.3">
      <c r="A5" s="398" t="s">
        <v>274</v>
      </c>
      <c r="B5" s="353" t="s">
        <v>92</v>
      </c>
      <c r="C5" s="353"/>
      <c r="D5" s="353"/>
      <c r="E5" s="353"/>
      <c r="F5" s="353"/>
      <c r="G5" s="353"/>
      <c r="H5" s="353"/>
      <c r="I5" s="353"/>
      <c r="J5" s="354"/>
      <c r="K5" s="355" t="s">
        <v>93</v>
      </c>
      <c r="L5" s="353"/>
      <c r="M5" s="353"/>
      <c r="N5" s="353"/>
      <c r="O5" s="353"/>
      <c r="P5" s="353"/>
      <c r="Q5" s="353"/>
      <c r="R5" s="353"/>
      <c r="S5" s="354"/>
    </row>
    <row r="6" spans="1:21" ht="17.25" x14ac:dyDescent="0.3">
      <c r="A6" s="399"/>
      <c r="B6" s="371">
        <v>43647</v>
      </c>
      <c r="C6" s="339"/>
      <c r="D6" s="340"/>
      <c r="E6" s="371">
        <v>43282</v>
      </c>
      <c r="F6" s="339"/>
      <c r="G6" s="340"/>
      <c r="H6" s="341" t="s">
        <v>94</v>
      </c>
      <c r="I6" s="342"/>
      <c r="J6" s="343"/>
      <c r="K6" s="358" t="s">
        <v>102</v>
      </c>
      <c r="L6" s="339"/>
      <c r="M6" s="359"/>
      <c r="N6" s="338" t="s">
        <v>103</v>
      </c>
      <c r="O6" s="339"/>
      <c r="P6" s="340"/>
      <c r="Q6" s="341" t="s">
        <v>94</v>
      </c>
      <c r="R6" s="342"/>
      <c r="S6" s="343"/>
      <c r="T6" s="274"/>
      <c r="U6" s="274"/>
    </row>
    <row r="7" spans="1:21" ht="26.25" thickBot="1" x14ac:dyDescent="0.3">
      <c r="A7" s="400"/>
      <c r="B7" s="150" t="s">
        <v>65</v>
      </c>
      <c r="C7" s="151" t="s">
        <v>95</v>
      </c>
      <c r="D7" s="152" t="s">
        <v>96</v>
      </c>
      <c r="E7" s="153" t="s">
        <v>65</v>
      </c>
      <c r="F7" s="151" t="s">
        <v>95</v>
      </c>
      <c r="G7" s="152" t="s">
        <v>96</v>
      </c>
      <c r="H7" s="154" t="s">
        <v>97</v>
      </c>
      <c r="I7" s="154" t="s">
        <v>98</v>
      </c>
      <c r="J7" s="152" t="s">
        <v>96</v>
      </c>
      <c r="K7" s="155" t="s">
        <v>65</v>
      </c>
      <c r="L7" s="151" t="s">
        <v>95</v>
      </c>
      <c r="M7" s="156" t="s">
        <v>96</v>
      </c>
      <c r="N7" s="153" t="s">
        <v>65</v>
      </c>
      <c r="O7" s="157" t="s">
        <v>98</v>
      </c>
      <c r="P7" s="158" t="s">
        <v>96</v>
      </c>
      <c r="Q7" s="154" t="s">
        <v>97</v>
      </c>
      <c r="R7" s="154" t="s">
        <v>98</v>
      </c>
      <c r="S7" s="159" t="s">
        <v>96</v>
      </c>
    </row>
    <row r="8" spans="1:21" ht="18" thickTop="1" thickBot="1" x14ac:dyDescent="0.35">
      <c r="A8" s="161" t="s">
        <v>99</v>
      </c>
      <c r="B8" s="275">
        <v>1656382</v>
      </c>
      <c r="C8" s="276">
        <v>1400608</v>
      </c>
      <c r="D8" s="277">
        <f>IFERROR(C8/B8,"")</f>
        <v>0.84558272186005401</v>
      </c>
      <c r="E8" s="275">
        <v>1564965</v>
      </c>
      <c r="F8" s="276">
        <v>1370232</v>
      </c>
      <c r="G8" s="277">
        <f>IFERROR(F8/E8,"")</f>
        <v>0.87556718520861487</v>
      </c>
      <c r="H8" s="166">
        <f>IFERROR(B8/E8-1,"")</f>
        <v>5.8414724929950479E-2</v>
      </c>
      <c r="I8" s="166">
        <f>IFERROR(C8/F8-1,"")</f>
        <v>2.2168508690499023E-2</v>
      </c>
      <c r="J8" s="287">
        <f>IFERROR(D8-G8,"")</f>
        <v>-2.9984463348560864E-2</v>
      </c>
      <c r="K8" s="278">
        <v>11100082</v>
      </c>
      <c r="L8" s="276">
        <v>9094583</v>
      </c>
      <c r="M8" s="277">
        <f>IFERROR(L8/K8,"")</f>
        <v>0.81932574912509659</v>
      </c>
      <c r="N8" s="275">
        <v>10300785</v>
      </c>
      <c r="O8" s="276">
        <v>8584535</v>
      </c>
      <c r="P8" s="277">
        <f>IFERROR(O8/N8,"")</f>
        <v>0.83338648462228848</v>
      </c>
      <c r="Q8" s="166">
        <f>IFERROR(K8/N8-1,"")</f>
        <v>7.7595736635605927E-2</v>
      </c>
      <c r="R8" s="166">
        <f>IFERROR(L8/O8-1,"")</f>
        <v>5.9414749896179675E-2</v>
      </c>
      <c r="S8" s="287">
        <f>IFERROR(M8-P8,"")</f>
        <v>-1.406073549719189E-2</v>
      </c>
      <c r="T8" s="279"/>
      <c r="U8" s="279"/>
    </row>
    <row r="9" spans="1:21" ht="17.25" thickTop="1" x14ac:dyDescent="0.3">
      <c r="A9" s="280" t="s">
        <v>607</v>
      </c>
      <c r="B9" s="281">
        <v>497753</v>
      </c>
      <c r="C9" s="282">
        <v>402688</v>
      </c>
      <c r="D9" s="283">
        <f t="shared" ref="D9:D72" si="0">IFERROR(C9/B9,"")</f>
        <v>0.80901169857338884</v>
      </c>
      <c r="E9" s="281">
        <v>493615</v>
      </c>
      <c r="F9" s="282">
        <v>427790</v>
      </c>
      <c r="G9" s="283">
        <f t="shared" ref="G9:G72" si="1">IFERROR(F9/E9,"")</f>
        <v>0.86664708325314266</v>
      </c>
      <c r="H9" s="283">
        <f t="shared" ref="H9:H72" si="2">IFERROR(B9/E9-1,"")</f>
        <v>8.3830515685301421E-3</v>
      </c>
      <c r="I9" s="283">
        <f t="shared" ref="I9:I72" si="3">IFERROR(C9/F9-1,"")</f>
        <v>-5.8678323476472061E-2</v>
      </c>
      <c r="J9" s="284">
        <f t="shared" ref="J9:J72" si="4">IFERROR(D9-G9,"")</f>
        <v>-5.7635384679753821E-2</v>
      </c>
      <c r="K9" s="285">
        <v>3350386</v>
      </c>
      <c r="L9" s="282">
        <v>2647753</v>
      </c>
      <c r="M9" s="283">
        <f t="shared" ref="M9:M72" si="5">IFERROR(L9/K9,"")</f>
        <v>0.79028297038012929</v>
      </c>
      <c r="N9" s="281">
        <v>3287660</v>
      </c>
      <c r="O9" s="282">
        <v>2637189</v>
      </c>
      <c r="P9" s="283">
        <f t="shared" ref="P9:P72" si="6">IFERROR(O9/N9,"")</f>
        <v>0.80214772817140456</v>
      </c>
      <c r="Q9" s="283">
        <f t="shared" ref="Q9:Q72" si="7">IFERROR(K9/N9-1,"")</f>
        <v>1.9079223520680255E-2</v>
      </c>
      <c r="R9" s="283">
        <f t="shared" ref="R9:R72" si="8">IFERROR(L9/O9-1,"")</f>
        <v>4.0057803972335382E-3</v>
      </c>
      <c r="S9" s="284">
        <f t="shared" ref="S9:S72" si="9">IFERROR(M9-P9,"")</f>
        <v>-1.1864757791275271E-2</v>
      </c>
    </row>
    <row r="10" spans="1:21" ht="16.5" x14ac:dyDescent="0.3">
      <c r="A10" s="261" t="s">
        <v>108</v>
      </c>
      <c r="B10" s="262">
        <v>206510</v>
      </c>
      <c r="C10" s="263">
        <v>159706</v>
      </c>
      <c r="D10" s="264">
        <f t="shared" si="0"/>
        <v>0.77335722241053706</v>
      </c>
      <c r="E10" s="262">
        <v>197628</v>
      </c>
      <c r="F10" s="263">
        <v>175597</v>
      </c>
      <c r="G10" s="264">
        <f t="shared" si="1"/>
        <v>0.88852288137308477</v>
      </c>
      <c r="H10" s="264">
        <f t="shared" si="2"/>
        <v>4.4943024267816378E-2</v>
      </c>
      <c r="I10" s="264">
        <f t="shared" si="3"/>
        <v>-9.0496990267487476E-2</v>
      </c>
      <c r="J10" s="266">
        <f t="shared" si="4"/>
        <v>-0.11516565896254771</v>
      </c>
      <c r="K10" s="267">
        <v>1412961</v>
      </c>
      <c r="L10" s="263">
        <v>1084784</v>
      </c>
      <c r="M10" s="264">
        <f t="shared" si="5"/>
        <v>0.76773810459028946</v>
      </c>
      <c r="N10" s="262">
        <v>1276840</v>
      </c>
      <c r="O10" s="263">
        <v>1048662</v>
      </c>
      <c r="P10" s="264">
        <f t="shared" si="6"/>
        <v>0.82129475893612358</v>
      </c>
      <c r="Q10" s="264">
        <f t="shared" si="7"/>
        <v>0.10660771905642052</v>
      </c>
      <c r="R10" s="264">
        <f t="shared" si="8"/>
        <v>3.4445798550915452E-2</v>
      </c>
      <c r="S10" s="266">
        <f t="shared" si="9"/>
        <v>-5.355665434583412E-2</v>
      </c>
    </row>
    <row r="11" spans="1:21" ht="16.5" x14ac:dyDescent="0.3">
      <c r="A11" s="261" t="s">
        <v>107</v>
      </c>
      <c r="B11" s="262">
        <v>128960</v>
      </c>
      <c r="C11" s="263">
        <v>111354</v>
      </c>
      <c r="D11" s="264">
        <f t="shared" si="0"/>
        <v>0.86347704714640194</v>
      </c>
      <c r="E11" s="262">
        <v>112173</v>
      </c>
      <c r="F11" s="263">
        <v>98991</v>
      </c>
      <c r="G11" s="264">
        <f t="shared" si="1"/>
        <v>0.88248508999491859</v>
      </c>
      <c r="H11" s="264">
        <f t="shared" si="2"/>
        <v>0.14965276849152653</v>
      </c>
      <c r="I11" s="264">
        <f t="shared" si="3"/>
        <v>0.1248901415280177</v>
      </c>
      <c r="J11" s="266">
        <f t="shared" si="4"/>
        <v>-1.9008042848516649E-2</v>
      </c>
      <c r="K11" s="267">
        <v>823091</v>
      </c>
      <c r="L11" s="263">
        <v>695809</v>
      </c>
      <c r="M11" s="264">
        <f t="shared" si="5"/>
        <v>0.84536096251811765</v>
      </c>
      <c r="N11" s="262">
        <v>715200</v>
      </c>
      <c r="O11" s="263">
        <v>608812</v>
      </c>
      <c r="P11" s="264">
        <f t="shared" si="6"/>
        <v>0.8512472035794183</v>
      </c>
      <c r="Q11" s="264">
        <f t="shared" si="7"/>
        <v>0.15085430648769571</v>
      </c>
      <c r="R11" s="264">
        <f t="shared" si="8"/>
        <v>0.1428963292444958</v>
      </c>
      <c r="S11" s="266">
        <f t="shared" si="9"/>
        <v>-5.8862410613006455E-3</v>
      </c>
    </row>
    <row r="12" spans="1:21" ht="16.5" x14ac:dyDescent="0.3">
      <c r="A12" s="261" t="s">
        <v>114</v>
      </c>
      <c r="B12" s="262">
        <v>56292</v>
      </c>
      <c r="C12" s="263">
        <v>45950</v>
      </c>
      <c r="D12" s="264">
        <f t="shared" si="0"/>
        <v>0.81627940027002066</v>
      </c>
      <c r="E12" s="262">
        <v>28500</v>
      </c>
      <c r="F12" s="263">
        <v>23934</v>
      </c>
      <c r="G12" s="264">
        <f t="shared" si="1"/>
        <v>0.83978947368421053</v>
      </c>
      <c r="H12" s="264">
        <f t="shared" si="2"/>
        <v>0.975157894736842</v>
      </c>
      <c r="I12" s="264">
        <f t="shared" si="3"/>
        <v>0.91986295646360827</v>
      </c>
      <c r="J12" s="266">
        <f t="shared" si="4"/>
        <v>-2.3510073414189869E-2</v>
      </c>
      <c r="K12" s="267">
        <v>253482</v>
      </c>
      <c r="L12" s="263">
        <v>207591</v>
      </c>
      <c r="M12" s="264">
        <f t="shared" si="5"/>
        <v>0.81895755911662371</v>
      </c>
      <c r="N12" s="262">
        <v>190668</v>
      </c>
      <c r="O12" s="263">
        <v>149292</v>
      </c>
      <c r="P12" s="264">
        <f t="shared" si="6"/>
        <v>0.78299452451381457</v>
      </c>
      <c r="Q12" s="264">
        <f t="shared" si="7"/>
        <v>0.32944175215557925</v>
      </c>
      <c r="R12" s="264">
        <f t="shared" si="8"/>
        <v>0.39050317498593357</v>
      </c>
      <c r="S12" s="266">
        <f t="shared" si="9"/>
        <v>3.5963034602809141E-2</v>
      </c>
    </row>
    <row r="13" spans="1:21" ht="16.5" x14ac:dyDescent="0.3">
      <c r="A13" s="261" t="s">
        <v>115</v>
      </c>
      <c r="B13" s="262">
        <v>41788</v>
      </c>
      <c r="C13" s="263">
        <v>33962</v>
      </c>
      <c r="D13" s="264">
        <f t="shared" si="0"/>
        <v>0.81272135541303725</v>
      </c>
      <c r="E13" s="262">
        <v>40052</v>
      </c>
      <c r="F13" s="263">
        <v>35453</v>
      </c>
      <c r="G13" s="264">
        <f t="shared" si="1"/>
        <v>0.88517427344452215</v>
      </c>
      <c r="H13" s="264">
        <f t="shared" si="2"/>
        <v>4.334365325077405E-2</v>
      </c>
      <c r="I13" s="264">
        <f t="shared" si="3"/>
        <v>-4.2055679350125552E-2</v>
      </c>
      <c r="J13" s="266">
        <f t="shared" si="4"/>
        <v>-7.2452918031484903E-2</v>
      </c>
      <c r="K13" s="267">
        <v>283142</v>
      </c>
      <c r="L13" s="263">
        <v>218482</v>
      </c>
      <c r="M13" s="264">
        <f t="shared" si="5"/>
        <v>0.77163402109189028</v>
      </c>
      <c r="N13" s="262">
        <v>265988</v>
      </c>
      <c r="O13" s="263">
        <v>209664</v>
      </c>
      <c r="P13" s="264">
        <f t="shared" si="6"/>
        <v>0.78824608628960702</v>
      </c>
      <c r="Q13" s="264">
        <f t="shared" si="7"/>
        <v>6.4491631201407662E-2</v>
      </c>
      <c r="R13" s="264">
        <f t="shared" si="8"/>
        <v>4.2057768620268554E-2</v>
      </c>
      <c r="S13" s="266">
        <f t="shared" si="9"/>
        <v>-1.6612065197716741E-2</v>
      </c>
    </row>
    <row r="14" spans="1:21" ht="16.5" x14ac:dyDescent="0.3">
      <c r="A14" s="261" t="s">
        <v>120</v>
      </c>
      <c r="B14" s="262">
        <v>26245</v>
      </c>
      <c r="C14" s="263">
        <v>21965</v>
      </c>
      <c r="D14" s="264">
        <f t="shared" si="0"/>
        <v>0.83692131834635164</v>
      </c>
      <c r="E14" s="262">
        <v>26790</v>
      </c>
      <c r="F14" s="263">
        <v>21440</v>
      </c>
      <c r="G14" s="264">
        <f t="shared" si="1"/>
        <v>0.80029861888764464</v>
      </c>
      <c r="H14" s="264">
        <f t="shared" si="2"/>
        <v>-2.0343411720791349E-2</v>
      </c>
      <c r="I14" s="264">
        <f t="shared" si="3"/>
        <v>2.4486940298507509E-2</v>
      </c>
      <c r="J14" s="266">
        <f t="shared" si="4"/>
        <v>3.6622699458706998E-2</v>
      </c>
      <c r="K14" s="267">
        <v>161332</v>
      </c>
      <c r="L14" s="263">
        <v>126806</v>
      </c>
      <c r="M14" s="264">
        <f t="shared" si="5"/>
        <v>0.78599409912478613</v>
      </c>
      <c r="N14" s="262">
        <v>171300</v>
      </c>
      <c r="O14" s="263">
        <v>130577</v>
      </c>
      <c r="P14" s="264">
        <f t="shared" si="6"/>
        <v>0.76227086981903092</v>
      </c>
      <c r="Q14" s="264">
        <f t="shared" si="7"/>
        <v>-5.8190309398715723E-2</v>
      </c>
      <c r="R14" s="264">
        <f t="shared" si="8"/>
        <v>-2.8879511705736882E-2</v>
      </c>
      <c r="S14" s="266">
        <f t="shared" si="9"/>
        <v>2.3723229305755211E-2</v>
      </c>
    </row>
    <row r="15" spans="1:21" ht="16.5" x14ac:dyDescent="0.3">
      <c r="A15" s="261" t="s">
        <v>123</v>
      </c>
      <c r="B15" s="262">
        <v>22592</v>
      </c>
      <c r="C15" s="263">
        <v>17033</v>
      </c>
      <c r="D15" s="264">
        <f t="shared" si="0"/>
        <v>0.75393944759206799</v>
      </c>
      <c r="E15" s="262">
        <v>27390</v>
      </c>
      <c r="F15" s="263">
        <v>23873</v>
      </c>
      <c r="G15" s="264">
        <f t="shared" si="1"/>
        <v>0.87159547280029204</v>
      </c>
      <c r="H15" s="264">
        <f t="shared" si="2"/>
        <v>-0.17517342095655353</v>
      </c>
      <c r="I15" s="264">
        <f t="shared" si="3"/>
        <v>-0.28651614794956648</v>
      </c>
      <c r="J15" s="266">
        <f t="shared" si="4"/>
        <v>-0.11765602520822405</v>
      </c>
      <c r="K15" s="267">
        <v>180032</v>
      </c>
      <c r="L15" s="263">
        <v>135246</v>
      </c>
      <c r="M15" s="264">
        <f t="shared" si="5"/>
        <v>0.75123311411304661</v>
      </c>
      <c r="N15" s="262">
        <v>188020</v>
      </c>
      <c r="O15" s="263">
        <v>148401</v>
      </c>
      <c r="P15" s="264">
        <f t="shared" si="6"/>
        <v>0.78928305499414952</v>
      </c>
      <c r="Q15" s="264">
        <f t="shared" si="7"/>
        <v>-4.2484842038081005E-2</v>
      </c>
      <c r="R15" s="264">
        <f t="shared" si="8"/>
        <v>-8.8644955222673683E-2</v>
      </c>
      <c r="S15" s="266">
        <f t="shared" si="9"/>
        <v>-3.8049940881102917E-2</v>
      </c>
    </row>
    <row r="16" spans="1:21" ht="16.5" x14ac:dyDescent="0.3">
      <c r="A16" s="261" t="s">
        <v>109</v>
      </c>
      <c r="B16" s="262">
        <v>11815</v>
      </c>
      <c r="C16" s="263">
        <v>10052</v>
      </c>
      <c r="D16" s="264">
        <f t="shared" si="0"/>
        <v>0.85078290308929327</v>
      </c>
      <c r="E16" s="262">
        <v>17760</v>
      </c>
      <c r="F16" s="263">
        <v>14809</v>
      </c>
      <c r="G16" s="264">
        <f t="shared" si="1"/>
        <v>0.83384009009009008</v>
      </c>
      <c r="H16" s="264">
        <f t="shared" si="2"/>
        <v>-0.33474099099099097</v>
      </c>
      <c r="I16" s="264">
        <f t="shared" si="3"/>
        <v>-0.32122358025525022</v>
      </c>
      <c r="J16" s="266">
        <f t="shared" si="4"/>
        <v>1.6942812999203194E-2</v>
      </c>
      <c r="K16" s="267">
        <v>80130</v>
      </c>
      <c r="L16" s="263">
        <v>62743</v>
      </c>
      <c r="M16" s="264">
        <f t="shared" si="5"/>
        <v>0.7830151004617496</v>
      </c>
      <c r="N16" s="262">
        <v>144750</v>
      </c>
      <c r="O16" s="263">
        <v>110952</v>
      </c>
      <c r="P16" s="264">
        <f t="shared" si="6"/>
        <v>0.7665077720207254</v>
      </c>
      <c r="Q16" s="264">
        <f t="shared" si="7"/>
        <v>-0.44642487046632129</v>
      </c>
      <c r="R16" s="264">
        <f t="shared" si="8"/>
        <v>-0.43450320859470759</v>
      </c>
      <c r="S16" s="266">
        <f t="shared" si="9"/>
        <v>1.6507328441024205E-2</v>
      </c>
    </row>
    <row r="17" spans="1:21" ht="16.5" x14ac:dyDescent="0.3">
      <c r="A17" s="261" t="s">
        <v>132</v>
      </c>
      <c r="B17" s="262">
        <v>3251</v>
      </c>
      <c r="C17" s="263">
        <v>2384</v>
      </c>
      <c r="D17" s="264">
        <f t="shared" si="0"/>
        <v>0.73331282682251619</v>
      </c>
      <c r="E17" s="262">
        <v>3250</v>
      </c>
      <c r="F17" s="263">
        <v>2304</v>
      </c>
      <c r="G17" s="264">
        <f t="shared" si="1"/>
        <v>0.70892307692307688</v>
      </c>
      <c r="H17" s="264">
        <f t="shared" si="2"/>
        <v>3.0769230769234213E-4</v>
      </c>
      <c r="I17" s="264">
        <f t="shared" si="3"/>
        <v>3.4722222222222321E-2</v>
      </c>
      <c r="J17" s="266">
        <f t="shared" si="4"/>
        <v>2.4389749899439317E-2</v>
      </c>
      <c r="K17" s="267">
        <v>22265</v>
      </c>
      <c r="L17" s="263">
        <v>17207</v>
      </c>
      <c r="M17" s="264">
        <f t="shared" si="5"/>
        <v>0.77282730743319106</v>
      </c>
      <c r="N17" s="262">
        <v>22509</v>
      </c>
      <c r="O17" s="263">
        <v>15731</v>
      </c>
      <c r="P17" s="264">
        <f t="shared" si="6"/>
        <v>0.69887600515349413</v>
      </c>
      <c r="Q17" s="264">
        <f t="shared" si="7"/>
        <v>-1.0840108401083959E-2</v>
      </c>
      <c r="R17" s="264">
        <f t="shared" si="8"/>
        <v>9.3827474413578305E-2</v>
      </c>
      <c r="S17" s="266">
        <f t="shared" si="9"/>
        <v>7.3951302279696929E-2</v>
      </c>
    </row>
    <row r="18" spans="1:21" ht="16.5" x14ac:dyDescent="0.3">
      <c r="A18" s="261" t="s">
        <v>275</v>
      </c>
      <c r="B18" s="262">
        <v>300</v>
      </c>
      <c r="C18" s="263">
        <v>282</v>
      </c>
      <c r="D18" s="264">
        <f t="shared" si="0"/>
        <v>0.94</v>
      </c>
      <c r="E18" s="262">
        <v>22368</v>
      </c>
      <c r="F18" s="263">
        <v>18987</v>
      </c>
      <c r="G18" s="264">
        <f t="shared" si="1"/>
        <v>0.84884656652360513</v>
      </c>
      <c r="H18" s="264">
        <f t="shared" si="2"/>
        <v>-0.98658798283261806</v>
      </c>
      <c r="I18" s="264">
        <f t="shared" si="3"/>
        <v>-0.98514773265918787</v>
      </c>
      <c r="J18" s="266">
        <f t="shared" si="4"/>
        <v>9.1153433476394818E-2</v>
      </c>
      <c r="K18" s="267">
        <v>74468</v>
      </c>
      <c r="L18" s="263">
        <v>60227</v>
      </c>
      <c r="M18" s="264">
        <f t="shared" si="5"/>
        <v>0.8087634957297094</v>
      </c>
      <c r="N18" s="262">
        <v>144452</v>
      </c>
      <c r="O18" s="263">
        <v>107521</v>
      </c>
      <c r="P18" s="264">
        <f t="shared" si="6"/>
        <v>0.74433721928391439</v>
      </c>
      <c r="Q18" s="264">
        <f t="shared" si="7"/>
        <v>-0.48447927339185337</v>
      </c>
      <c r="R18" s="264">
        <f t="shared" si="8"/>
        <v>-0.4398582602468355</v>
      </c>
      <c r="S18" s="266">
        <f t="shared" si="9"/>
        <v>6.4426276445795017E-2</v>
      </c>
    </row>
    <row r="19" spans="1:21" ht="16.5" x14ac:dyDescent="0.3">
      <c r="A19" s="261" t="s">
        <v>311</v>
      </c>
      <c r="B19" s="262">
        <v>0</v>
      </c>
      <c r="C19" s="263">
        <v>0</v>
      </c>
      <c r="D19" s="264" t="str">
        <f t="shared" si="0"/>
        <v/>
      </c>
      <c r="E19" s="262">
        <v>0</v>
      </c>
      <c r="F19" s="263">
        <v>0</v>
      </c>
      <c r="G19" s="264" t="str">
        <f t="shared" si="1"/>
        <v/>
      </c>
      <c r="H19" s="264" t="str">
        <f t="shared" si="2"/>
        <v/>
      </c>
      <c r="I19" s="264" t="str">
        <f t="shared" si="3"/>
        <v/>
      </c>
      <c r="J19" s="266" t="str">
        <f t="shared" si="4"/>
        <v/>
      </c>
      <c r="K19" s="267">
        <v>0</v>
      </c>
      <c r="L19" s="263">
        <v>0</v>
      </c>
      <c r="M19" s="264" t="str">
        <f t="shared" si="5"/>
        <v/>
      </c>
      <c r="N19" s="262">
        <v>400</v>
      </c>
      <c r="O19" s="263">
        <v>252</v>
      </c>
      <c r="P19" s="264">
        <f t="shared" si="6"/>
        <v>0.63</v>
      </c>
      <c r="Q19" s="264">
        <f t="shared" si="7"/>
        <v>-1</v>
      </c>
      <c r="R19" s="264">
        <f t="shared" si="8"/>
        <v>-1</v>
      </c>
      <c r="S19" s="266" t="str">
        <f t="shared" si="9"/>
        <v/>
      </c>
    </row>
    <row r="20" spans="1:21" ht="16.5" x14ac:dyDescent="0.3">
      <c r="A20" s="261" t="s">
        <v>315</v>
      </c>
      <c r="B20" s="262">
        <v>0</v>
      </c>
      <c r="C20" s="263">
        <v>0</v>
      </c>
      <c r="D20" s="264" t="str">
        <f t="shared" si="0"/>
        <v/>
      </c>
      <c r="E20" s="262">
        <v>0</v>
      </c>
      <c r="F20" s="263">
        <v>0</v>
      </c>
      <c r="G20" s="264" t="str">
        <f t="shared" si="1"/>
        <v/>
      </c>
      <c r="H20" s="264" t="str">
        <f t="shared" si="2"/>
        <v/>
      </c>
      <c r="I20" s="264" t="str">
        <f t="shared" si="3"/>
        <v/>
      </c>
      <c r="J20" s="266" t="str">
        <f t="shared" si="4"/>
        <v/>
      </c>
      <c r="K20" s="267">
        <v>120</v>
      </c>
      <c r="L20" s="263">
        <v>51</v>
      </c>
      <c r="M20" s="264">
        <f t="shared" si="5"/>
        <v>0.42499999999999999</v>
      </c>
      <c r="N20" s="262">
        <v>0</v>
      </c>
      <c r="O20" s="263">
        <v>0</v>
      </c>
      <c r="P20" s="264" t="str">
        <f t="shared" si="6"/>
        <v/>
      </c>
      <c r="Q20" s="264" t="str">
        <f t="shared" si="7"/>
        <v/>
      </c>
      <c r="R20" s="264" t="str">
        <f t="shared" si="8"/>
        <v/>
      </c>
      <c r="S20" s="266" t="str">
        <f t="shared" si="9"/>
        <v/>
      </c>
    </row>
    <row r="21" spans="1:21" ht="16.5" x14ac:dyDescent="0.3">
      <c r="A21" s="261" t="s">
        <v>312</v>
      </c>
      <c r="B21" s="262">
        <v>0</v>
      </c>
      <c r="C21" s="263">
        <v>0</v>
      </c>
      <c r="D21" s="264" t="str">
        <f t="shared" si="0"/>
        <v/>
      </c>
      <c r="E21" s="262">
        <v>0</v>
      </c>
      <c r="F21" s="263">
        <v>0</v>
      </c>
      <c r="G21" s="264" t="str">
        <f t="shared" si="1"/>
        <v/>
      </c>
      <c r="H21" s="264" t="str">
        <f t="shared" si="2"/>
        <v/>
      </c>
      <c r="I21" s="264" t="str">
        <f t="shared" si="3"/>
        <v/>
      </c>
      <c r="J21" s="266" t="str">
        <f t="shared" si="4"/>
        <v/>
      </c>
      <c r="K21" s="267">
        <v>0</v>
      </c>
      <c r="L21" s="263">
        <v>0</v>
      </c>
      <c r="M21" s="264" t="str">
        <f t="shared" si="5"/>
        <v/>
      </c>
      <c r="N21" s="262">
        <v>150</v>
      </c>
      <c r="O21" s="263">
        <v>15</v>
      </c>
      <c r="P21" s="264">
        <f t="shared" si="6"/>
        <v>0.1</v>
      </c>
      <c r="Q21" s="264">
        <f t="shared" si="7"/>
        <v>-1</v>
      </c>
      <c r="R21" s="264">
        <f t="shared" si="8"/>
        <v>-1</v>
      </c>
      <c r="S21" s="266" t="str">
        <f t="shared" si="9"/>
        <v/>
      </c>
      <c r="T21" s="286"/>
      <c r="U21" s="286"/>
    </row>
    <row r="22" spans="1:21" ht="16.5" x14ac:dyDescent="0.3">
      <c r="A22" s="261" t="s">
        <v>285</v>
      </c>
      <c r="B22" s="262">
        <v>0</v>
      </c>
      <c r="C22" s="263">
        <v>0</v>
      </c>
      <c r="D22" s="264" t="str">
        <f t="shared" si="0"/>
        <v/>
      </c>
      <c r="E22" s="262">
        <v>80</v>
      </c>
      <c r="F22" s="263">
        <v>37</v>
      </c>
      <c r="G22" s="264">
        <f t="shared" si="1"/>
        <v>0.46250000000000002</v>
      </c>
      <c r="H22" s="264">
        <f t="shared" si="2"/>
        <v>-1</v>
      </c>
      <c r="I22" s="264">
        <f t="shared" si="3"/>
        <v>-1</v>
      </c>
      <c r="J22" s="266" t="str">
        <f t="shared" si="4"/>
        <v/>
      </c>
      <c r="K22" s="267">
        <v>0</v>
      </c>
      <c r="L22" s="263">
        <v>0</v>
      </c>
      <c r="M22" s="264" t="str">
        <f t="shared" si="5"/>
        <v/>
      </c>
      <c r="N22" s="262">
        <v>80</v>
      </c>
      <c r="O22" s="263">
        <v>37</v>
      </c>
      <c r="P22" s="264">
        <f t="shared" si="6"/>
        <v>0.46250000000000002</v>
      </c>
      <c r="Q22" s="264">
        <f t="shared" si="7"/>
        <v>-1</v>
      </c>
      <c r="R22" s="264">
        <f t="shared" si="8"/>
        <v>-1</v>
      </c>
      <c r="S22" s="266" t="str">
        <f t="shared" si="9"/>
        <v/>
      </c>
      <c r="T22" s="286"/>
      <c r="U22" s="286"/>
    </row>
    <row r="23" spans="1:21" ht="16.5" x14ac:dyDescent="0.3">
      <c r="A23" s="261" t="s">
        <v>314</v>
      </c>
      <c r="B23" s="262">
        <v>0</v>
      </c>
      <c r="C23" s="263">
        <v>0</v>
      </c>
      <c r="D23" s="264" t="str">
        <f t="shared" si="0"/>
        <v/>
      </c>
      <c r="E23" s="262">
        <v>0</v>
      </c>
      <c r="F23" s="263">
        <v>0</v>
      </c>
      <c r="G23" s="264" t="str">
        <f t="shared" si="1"/>
        <v/>
      </c>
      <c r="H23" s="264" t="str">
        <f t="shared" si="2"/>
        <v/>
      </c>
      <c r="I23" s="264" t="str">
        <f t="shared" si="3"/>
        <v/>
      </c>
      <c r="J23" s="266" t="str">
        <f t="shared" si="4"/>
        <v/>
      </c>
      <c r="K23" s="267">
        <v>0</v>
      </c>
      <c r="L23" s="263">
        <v>0</v>
      </c>
      <c r="M23" s="264" t="str">
        <f t="shared" si="5"/>
        <v/>
      </c>
      <c r="N23" s="262">
        <v>77</v>
      </c>
      <c r="O23" s="263">
        <v>52</v>
      </c>
      <c r="P23" s="264">
        <f t="shared" si="6"/>
        <v>0.67532467532467533</v>
      </c>
      <c r="Q23" s="264">
        <f t="shared" si="7"/>
        <v>-1</v>
      </c>
      <c r="R23" s="264">
        <f t="shared" si="8"/>
        <v>-1</v>
      </c>
      <c r="S23" s="266" t="str">
        <f t="shared" si="9"/>
        <v/>
      </c>
      <c r="T23" s="286"/>
      <c r="U23" s="286"/>
    </row>
    <row r="24" spans="1:21" ht="16.5" x14ac:dyDescent="0.3">
      <c r="A24" s="261" t="s">
        <v>135</v>
      </c>
      <c r="B24" s="262">
        <v>0</v>
      </c>
      <c r="C24" s="263">
        <v>0</v>
      </c>
      <c r="D24" s="264" t="str">
        <f t="shared" si="0"/>
        <v/>
      </c>
      <c r="E24" s="262">
        <v>0</v>
      </c>
      <c r="F24" s="263">
        <v>0</v>
      </c>
      <c r="G24" s="264" t="str">
        <f t="shared" si="1"/>
        <v/>
      </c>
      <c r="H24" s="264" t="str">
        <f t="shared" si="2"/>
        <v/>
      </c>
      <c r="I24" s="264" t="str">
        <f t="shared" si="3"/>
        <v/>
      </c>
      <c r="J24" s="266" t="str">
        <f t="shared" si="4"/>
        <v/>
      </c>
      <c r="K24" s="267">
        <v>7</v>
      </c>
      <c r="L24" s="263">
        <v>0</v>
      </c>
      <c r="M24" s="264">
        <f t="shared" si="5"/>
        <v>0</v>
      </c>
      <c r="N24" s="262">
        <v>0</v>
      </c>
      <c r="O24" s="263">
        <v>0</v>
      </c>
      <c r="P24" s="264" t="str">
        <f t="shared" si="6"/>
        <v/>
      </c>
      <c r="Q24" s="264" t="str">
        <f t="shared" si="7"/>
        <v/>
      </c>
      <c r="R24" s="264" t="str">
        <f t="shared" si="8"/>
        <v/>
      </c>
      <c r="S24" s="266" t="str">
        <f t="shared" si="9"/>
        <v/>
      </c>
      <c r="T24" s="286"/>
      <c r="U24" s="286"/>
    </row>
    <row r="25" spans="1:21" ht="16.5" x14ac:dyDescent="0.3">
      <c r="A25" s="261" t="s">
        <v>126</v>
      </c>
      <c r="B25" s="262">
        <v>0</v>
      </c>
      <c r="C25" s="263">
        <v>0</v>
      </c>
      <c r="D25" s="264" t="str">
        <f t="shared" si="0"/>
        <v/>
      </c>
      <c r="E25" s="262">
        <v>8724</v>
      </c>
      <c r="F25" s="263">
        <v>6997</v>
      </c>
      <c r="G25" s="264">
        <f t="shared" si="1"/>
        <v>0.80204034846400729</v>
      </c>
      <c r="H25" s="264">
        <f t="shared" si="2"/>
        <v>-1</v>
      </c>
      <c r="I25" s="264">
        <f t="shared" si="3"/>
        <v>-1</v>
      </c>
      <c r="J25" s="266" t="str">
        <f t="shared" si="4"/>
        <v/>
      </c>
      <c r="K25" s="267">
        <v>32556</v>
      </c>
      <c r="L25" s="263">
        <v>26480</v>
      </c>
      <c r="M25" s="264">
        <f t="shared" si="5"/>
        <v>0.81336773559405329</v>
      </c>
      <c r="N25" s="262">
        <v>53856</v>
      </c>
      <c r="O25" s="263">
        <v>48934</v>
      </c>
      <c r="P25" s="264">
        <f t="shared" si="6"/>
        <v>0.90860814022578729</v>
      </c>
      <c r="Q25" s="264">
        <f t="shared" si="7"/>
        <v>-0.39549910873440286</v>
      </c>
      <c r="R25" s="264">
        <f t="shared" si="8"/>
        <v>-0.45886295827032331</v>
      </c>
      <c r="S25" s="266">
        <f t="shared" si="9"/>
        <v>-9.5240404631733999E-2</v>
      </c>
      <c r="T25" s="286"/>
      <c r="U25" s="286"/>
    </row>
    <row r="26" spans="1:21" ht="16.5" x14ac:dyDescent="0.3">
      <c r="A26" s="261" t="s">
        <v>297</v>
      </c>
      <c r="B26" s="262">
        <v>0</v>
      </c>
      <c r="C26" s="263">
        <v>0</v>
      </c>
      <c r="D26" s="264" t="str">
        <f t="shared" si="0"/>
        <v/>
      </c>
      <c r="E26" s="262">
        <v>8900</v>
      </c>
      <c r="F26" s="263">
        <v>5368</v>
      </c>
      <c r="G26" s="264">
        <f t="shared" si="1"/>
        <v>0.60314606741573029</v>
      </c>
      <c r="H26" s="264">
        <f t="shared" si="2"/>
        <v>-1</v>
      </c>
      <c r="I26" s="264">
        <f t="shared" si="3"/>
        <v>-1</v>
      </c>
      <c r="J26" s="266" t="str">
        <f t="shared" si="4"/>
        <v/>
      </c>
      <c r="K26" s="267">
        <v>26800</v>
      </c>
      <c r="L26" s="263">
        <v>12327</v>
      </c>
      <c r="M26" s="264">
        <f t="shared" si="5"/>
        <v>0.45996268656716416</v>
      </c>
      <c r="N26" s="262">
        <v>62250</v>
      </c>
      <c r="O26" s="263">
        <v>36160</v>
      </c>
      <c r="P26" s="264">
        <f t="shared" si="6"/>
        <v>0.58088353413654614</v>
      </c>
      <c r="Q26" s="264">
        <f t="shared" si="7"/>
        <v>-0.56947791164658634</v>
      </c>
      <c r="R26" s="264">
        <f t="shared" si="8"/>
        <v>-0.65909845132743361</v>
      </c>
      <c r="S26" s="266">
        <f t="shared" si="9"/>
        <v>-0.12092084756938198</v>
      </c>
      <c r="T26" s="286"/>
      <c r="U26" s="286"/>
    </row>
    <row r="27" spans="1:21" ht="17.25" thickBot="1" x14ac:dyDescent="0.35">
      <c r="A27" s="261" t="s">
        <v>121</v>
      </c>
      <c r="B27" s="262">
        <v>0</v>
      </c>
      <c r="C27" s="263">
        <v>0</v>
      </c>
      <c r="D27" s="264" t="str">
        <f t="shared" si="0"/>
        <v/>
      </c>
      <c r="E27" s="262">
        <v>0</v>
      </c>
      <c r="F27" s="263">
        <v>0</v>
      </c>
      <c r="G27" s="264" t="str">
        <f t="shared" si="1"/>
        <v/>
      </c>
      <c r="H27" s="264" t="str">
        <f t="shared" si="2"/>
        <v/>
      </c>
      <c r="I27" s="264" t="str">
        <f t="shared" si="3"/>
        <v/>
      </c>
      <c r="J27" s="266" t="str">
        <f t="shared" si="4"/>
        <v/>
      </c>
      <c r="K27" s="267">
        <v>0</v>
      </c>
      <c r="L27" s="263">
        <v>0</v>
      </c>
      <c r="M27" s="264" t="str">
        <f t="shared" si="5"/>
        <v/>
      </c>
      <c r="N27" s="262">
        <v>51120</v>
      </c>
      <c r="O27" s="263">
        <v>22127</v>
      </c>
      <c r="P27" s="264">
        <f t="shared" si="6"/>
        <v>0.43284428794992175</v>
      </c>
      <c r="Q27" s="264">
        <f t="shared" si="7"/>
        <v>-1</v>
      </c>
      <c r="R27" s="264">
        <f t="shared" si="8"/>
        <v>-1</v>
      </c>
      <c r="S27" s="266" t="str">
        <f t="shared" si="9"/>
        <v/>
      </c>
      <c r="T27" s="286"/>
      <c r="U27" s="286"/>
    </row>
    <row r="28" spans="1:21" ht="17.25" thickTop="1" x14ac:dyDescent="0.3">
      <c r="A28" s="280" t="s">
        <v>608</v>
      </c>
      <c r="B28" s="281">
        <v>437594</v>
      </c>
      <c r="C28" s="282">
        <v>349565</v>
      </c>
      <c r="D28" s="283">
        <f t="shared" si="0"/>
        <v>0.79883407907786674</v>
      </c>
      <c r="E28" s="281">
        <v>423041</v>
      </c>
      <c r="F28" s="282">
        <v>343646</v>
      </c>
      <c r="G28" s="283">
        <f t="shared" si="1"/>
        <v>0.81232315543883449</v>
      </c>
      <c r="H28" s="283">
        <f t="shared" si="2"/>
        <v>3.4400920950924396E-2</v>
      </c>
      <c r="I28" s="283">
        <f t="shared" si="3"/>
        <v>1.722412017017505E-2</v>
      </c>
      <c r="J28" s="284">
        <f t="shared" si="4"/>
        <v>-1.3489076360967744E-2</v>
      </c>
      <c r="K28" s="285">
        <v>3001194</v>
      </c>
      <c r="L28" s="282">
        <v>2378768</v>
      </c>
      <c r="M28" s="283">
        <f t="shared" si="5"/>
        <v>0.79260720899748571</v>
      </c>
      <c r="N28" s="281">
        <v>2812826</v>
      </c>
      <c r="O28" s="282">
        <v>2320493</v>
      </c>
      <c r="P28" s="283">
        <f t="shared" si="6"/>
        <v>0.82496855475596431</v>
      </c>
      <c r="Q28" s="283">
        <f t="shared" si="7"/>
        <v>6.6967526608471273E-2</v>
      </c>
      <c r="R28" s="283">
        <f t="shared" si="8"/>
        <v>2.5113197928198883E-2</v>
      </c>
      <c r="S28" s="284">
        <f t="shared" si="9"/>
        <v>-3.2361345758478599E-2</v>
      </c>
      <c r="T28" s="286"/>
      <c r="U28" s="286"/>
    </row>
    <row r="29" spans="1:21" ht="16.5" x14ac:dyDescent="0.3">
      <c r="A29" s="261" t="s">
        <v>107</v>
      </c>
      <c r="B29" s="262">
        <v>139499</v>
      </c>
      <c r="C29" s="263">
        <v>115352</v>
      </c>
      <c r="D29" s="264">
        <f t="shared" si="0"/>
        <v>0.82690198496046563</v>
      </c>
      <c r="E29" s="262">
        <v>122843</v>
      </c>
      <c r="F29" s="263">
        <v>106422</v>
      </c>
      <c r="G29" s="264">
        <f t="shared" si="1"/>
        <v>0.86632530954144726</v>
      </c>
      <c r="H29" s="264">
        <f t="shared" si="2"/>
        <v>0.13558770137492582</v>
      </c>
      <c r="I29" s="264">
        <f t="shared" si="3"/>
        <v>8.3911221364003641E-2</v>
      </c>
      <c r="J29" s="266">
        <f t="shared" si="4"/>
        <v>-3.9423324580981634E-2</v>
      </c>
      <c r="K29" s="267">
        <v>959799</v>
      </c>
      <c r="L29" s="263">
        <v>820344</v>
      </c>
      <c r="M29" s="264">
        <f t="shared" si="5"/>
        <v>0.85470395364029339</v>
      </c>
      <c r="N29" s="262">
        <v>872655</v>
      </c>
      <c r="O29" s="263">
        <v>770866</v>
      </c>
      <c r="P29" s="264">
        <f t="shared" si="6"/>
        <v>0.88335711134411654</v>
      </c>
      <c r="Q29" s="264">
        <f t="shared" si="7"/>
        <v>9.986076971999247E-2</v>
      </c>
      <c r="R29" s="264">
        <f t="shared" si="8"/>
        <v>6.4184955621340078E-2</v>
      </c>
      <c r="S29" s="266">
        <f t="shared" si="9"/>
        <v>-2.8653157703823151E-2</v>
      </c>
      <c r="T29" s="286"/>
      <c r="U29" s="286"/>
    </row>
    <row r="30" spans="1:21" ht="16.5" x14ac:dyDescent="0.3">
      <c r="A30" s="261" t="s">
        <v>109</v>
      </c>
      <c r="B30" s="262">
        <v>74142</v>
      </c>
      <c r="C30" s="263">
        <v>60147</v>
      </c>
      <c r="D30" s="264">
        <f t="shared" si="0"/>
        <v>0.81124059237679047</v>
      </c>
      <c r="E30" s="262">
        <v>63420</v>
      </c>
      <c r="F30" s="263">
        <v>50880</v>
      </c>
      <c r="G30" s="264">
        <f t="shared" si="1"/>
        <v>0.80227057710501415</v>
      </c>
      <c r="H30" s="264">
        <f t="shared" si="2"/>
        <v>0.16906338694418155</v>
      </c>
      <c r="I30" s="264">
        <f t="shared" si="3"/>
        <v>0.18213443396226414</v>
      </c>
      <c r="J30" s="266">
        <f t="shared" si="4"/>
        <v>8.9700152717763215E-3</v>
      </c>
      <c r="K30" s="267">
        <v>517910</v>
      </c>
      <c r="L30" s="263">
        <v>409839</v>
      </c>
      <c r="M30" s="264">
        <f t="shared" si="5"/>
        <v>0.79133247089262615</v>
      </c>
      <c r="N30" s="262">
        <v>443820</v>
      </c>
      <c r="O30" s="263">
        <v>352394</v>
      </c>
      <c r="P30" s="264">
        <f t="shared" si="6"/>
        <v>0.79400207291244196</v>
      </c>
      <c r="Q30" s="264">
        <f t="shared" si="7"/>
        <v>0.16693704655040342</v>
      </c>
      <c r="R30" s="264">
        <f t="shared" si="8"/>
        <v>0.16301355868715128</v>
      </c>
      <c r="S30" s="266">
        <f t="shared" si="9"/>
        <v>-2.6696020198158088E-3</v>
      </c>
      <c r="T30" s="286"/>
      <c r="U30" s="286"/>
    </row>
    <row r="31" spans="1:21" ht="16.5" x14ac:dyDescent="0.3">
      <c r="A31" s="261" t="s">
        <v>111</v>
      </c>
      <c r="B31" s="262">
        <v>52391</v>
      </c>
      <c r="C31" s="263">
        <v>43788</v>
      </c>
      <c r="D31" s="264">
        <f t="shared" si="0"/>
        <v>0.83579240709282132</v>
      </c>
      <c r="E31" s="262">
        <v>45112</v>
      </c>
      <c r="F31" s="263">
        <v>38660</v>
      </c>
      <c r="G31" s="264">
        <f t="shared" si="1"/>
        <v>0.8569781876219188</v>
      </c>
      <c r="H31" s="264">
        <f t="shared" si="2"/>
        <v>0.16135396346870023</v>
      </c>
      <c r="I31" s="264">
        <f t="shared" si="3"/>
        <v>0.13264355923435067</v>
      </c>
      <c r="J31" s="266">
        <f t="shared" si="4"/>
        <v>-2.1185780529097475E-2</v>
      </c>
      <c r="K31" s="267">
        <v>298135</v>
      </c>
      <c r="L31" s="263">
        <v>243785</v>
      </c>
      <c r="M31" s="264">
        <f t="shared" si="5"/>
        <v>0.81770003521894441</v>
      </c>
      <c r="N31" s="262">
        <v>333818</v>
      </c>
      <c r="O31" s="263">
        <v>283503</v>
      </c>
      <c r="P31" s="264">
        <f t="shared" si="6"/>
        <v>0.84927415537808026</v>
      </c>
      <c r="Q31" s="264">
        <f t="shared" si="7"/>
        <v>-0.1068935767394209</v>
      </c>
      <c r="R31" s="264">
        <f t="shared" si="8"/>
        <v>-0.14009728292116841</v>
      </c>
      <c r="S31" s="266">
        <f t="shared" si="9"/>
        <v>-3.1574120159135854E-2</v>
      </c>
      <c r="T31" s="286"/>
      <c r="U31" s="286"/>
    </row>
    <row r="32" spans="1:21" ht="16.5" x14ac:dyDescent="0.3">
      <c r="A32" s="261" t="s">
        <v>116</v>
      </c>
      <c r="B32" s="262">
        <v>40655</v>
      </c>
      <c r="C32" s="263">
        <v>32615</v>
      </c>
      <c r="D32" s="264">
        <f t="shared" si="0"/>
        <v>0.80223834706678143</v>
      </c>
      <c r="E32" s="262">
        <v>39308</v>
      </c>
      <c r="F32" s="263">
        <v>31354</v>
      </c>
      <c r="G32" s="264">
        <f t="shared" si="1"/>
        <v>0.7976493334690139</v>
      </c>
      <c r="H32" s="264">
        <f t="shared" si="2"/>
        <v>3.4267833519894264E-2</v>
      </c>
      <c r="I32" s="264">
        <f t="shared" si="3"/>
        <v>4.021815398354267E-2</v>
      </c>
      <c r="J32" s="266">
        <f t="shared" si="4"/>
        <v>4.5890135977675328E-3</v>
      </c>
      <c r="K32" s="267">
        <v>285183</v>
      </c>
      <c r="L32" s="263">
        <v>234493</v>
      </c>
      <c r="M32" s="264">
        <f t="shared" si="5"/>
        <v>0.8222544822096689</v>
      </c>
      <c r="N32" s="262">
        <v>242210</v>
      </c>
      <c r="O32" s="263">
        <v>203447</v>
      </c>
      <c r="P32" s="264">
        <f t="shared" si="6"/>
        <v>0.83996119070228314</v>
      </c>
      <c r="Q32" s="264">
        <f t="shared" si="7"/>
        <v>0.1774204202964369</v>
      </c>
      <c r="R32" s="264">
        <f t="shared" si="8"/>
        <v>0.15259994003352229</v>
      </c>
      <c r="S32" s="266">
        <f t="shared" si="9"/>
        <v>-1.7706708492614243E-2</v>
      </c>
      <c r="T32" s="286"/>
      <c r="U32" s="286"/>
    </row>
    <row r="33" spans="1:21" ht="16.5" x14ac:dyDescent="0.3">
      <c r="A33" s="261" t="s">
        <v>119</v>
      </c>
      <c r="B33" s="262">
        <v>32968</v>
      </c>
      <c r="C33" s="263">
        <v>27580</v>
      </c>
      <c r="D33" s="264">
        <f t="shared" si="0"/>
        <v>0.8365687939820432</v>
      </c>
      <c r="E33" s="262">
        <v>33855</v>
      </c>
      <c r="F33" s="263">
        <v>29112</v>
      </c>
      <c r="G33" s="264">
        <f t="shared" si="1"/>
        <v>0.85990252547629598</v>
      </c>
      <c r="H33" s="264">
        <f t="shared" si="2"/>
        <v>-2.6199970462265521E-2</v>
      </c>
      <c r="I33" s="264">
        <f t="shared" si="3"/>
        <v>-5.2624347348172562E-2</v>
      </c>
      <c r="J33" s="266">
        <f t="shared" si="4"/>
        <v>-2.3333731494252774E-2</v>
      </c>
      <c r="K33" s="267">
        <v>230464</v>
      </c>
      <c r="L33" s="263">
        <v>194427</v>
      </c>
      <c r="M33" s="264">
        <f t="shared" si="5"/>
        <v>0.84363284504304359</v>
      </c>
      <c r="N33" s="262">
        <v>221266</v>
      </c>
      <c r="O33" s="263">
        <v>193193</v>
      </c>
      <c r="P33" s="264">
        <f t="shared" si="6"/>
        <v>0.87312555928158864</v>
      </c>
      <c r="Q33" s="264">
        <f t="shared" si="7"/>
        <v>4.1569875172868809E-2</v>
      </c>
      <c r="R33" s="264">
        <f t="shared" si="8"/>
        <v>6.3873949884312164E-3</v>
      </c>
      <c r="S33" s="266">
        <f t="shared" si="9"/>
        <v>-2.9492714238545048E-2</v>
      </c>
      <c r="T33" s="286"/>
      <c r="U33" s="286"/>
    </row>
    <row r="34" spans="1:21" ht="16.5" x14ac:dyDescent="0.3">
      <c r="A34" s="261" t="s">
        <v>122</v>
      </c>
      <c r="B34" s="262">
        <v>31323</v>
      </c>
      <c r="C34" s="263">
        <v>21300</v>
      </c>
      <c r="D34" s="264">
        <f t="shared" si="0"/>
        <v>0.68001149315199694</v>
      </c>
      <c r="E34" s="262">
        <v>20880</v>
      </c>
      <c r="F34" s="263">
        <v>15083</v>
      </c>
      <c r="G34" s="264">
        <f t="shared" si="1"/>
        <v>0.72236590038314175</v>
      </c>
      <c r="H34" s="264">
        <f t="shared" si="2"/>
        <v>0.50014367816091965</v>
      </c>
      <c r="I34" s="264">
        <f t="shared" si="3"/>
        <v>0.41218590466087646</v>
      </c>
      <c r="J34" s="266">
        <f t="shared" si="4"/>
        <v>-4.2354407231144808E-2</v>
      </c>
      <c r="K34" s="267">
        <v>208299</v>
      </c>
      <c r="L34" s="263">
        <v>122890</v>
      </c>
      <c r="M34" s="264">
        <f t="shared" si="5"/>
        <v>0.58996922692859788</v>
      </c>
      <c r="N34" s="262">
        <v>145872</v>
      </c>
      <c r="O34" s="263">
        <v>103553</v>
      </c>
      <c r="P34" s="264">
        <f t="shared" si="6"/>
        <v>0.70988949215750796</v>
      </c>
      <c r="Q34" s="264">
        <f t="shared" si="7"/>
        <v>0.42795738729845345</v>
      </c>
      <c r="R34" s="264">
        <f t="shared" si="8"/>
        <v>0.18673529496972563</v>
      </c>
      <c r="S34" s="266">
        <f t="shared" si="9"/>
        <v>-0.11992026522891008</v>
      </c>
      <c r="T34" s="286"/>
      <c r="U34" s="286"/>
    </row>
    <row r="35" spans="1:21" ht="16.5" x14ac:dyDescent="0.3">
      <c r="A35" s="261" t="s">
        <v>121</v>
      </c>
      <c r="B35" s="262">
        <v>18364</v>
      </c>
      <c r="C35" s="263">
        <v>12622</v>
      </c>
      <c r="D35" s="264">
        <f t="shared" si="0"/>
        <v>0.68732302330646922</v>
      </c>
      <c r="E35" s="262">
        <v>15480</v>
      </c>
      <c r="F35" s="263">
        <v>11763</v>
      </c>
      <c r="G35" s="264">
        <f t="shared" si="1"/>
        <v>0.7598837209302326</v>
      </c>
      <c r="H35" s="264">
        <f t="shared" si="2"/>
        <v>0.18630490956072343</v>
      </c>
      <c r="I35" s="264">
        <f t="shared" si="3"/>
        <v>7.3025588710363021E-2</v>
      </c>
      <c r="J35" s="266">
        <f t="shared" si="4"/>
        <v>-7.2560697623763382E-2</v>
      </c>
      <c r="K35" s="267">
        <v>144956</v>
      </c>
      <c r="L35" s="263">
        <v>95983</v>
      </c>
      <c r="M35" s="264">
        <f t="shared" si="5"/>
        <v>0.66215265321890782</v>
      </c>
      <c r="N35" s="262">
        <v>97380</v>
      </c>
      <c r="O35" s="263">
        <v>66061</v>
      </c>
      <c r="P35" s="264">
        <f t="shared" si="6"/>
        <v>0.67838365167385495</v>
      </c>
      <c r="Q35" s="264">
        <f t="shared" si="7"/>
        <v>0.48856027931813517</v>
      </c>
      <c r="R35" s="264">
        <f t="shared" si="8"/>
        <v>0.4529450053738211</v>
      </c>
      <c r="S35" s="266">
        <f t="shared" si="9"/>
        <v>-1.6230998454947132E-2</v>
      </c>
    </row>
    <row r="36" spans="1:21" ht="16.5" x14ac:dyDescent="0.3">
      <c r="A36" s="261" t="s">
        <v>105</v>
      </c>
      <c r="B36" s="262">
        <v>13702</v>
      </c>
      <c r="C36" s="263">
        <v>11840</v>
      </c>
      <c r="D36" s="264">
        <f t="shared" si="0"/>
        <v>0.86410742957232523</v>
      </c>
      <c r="E36" s="262">
        <v>18633</v>
      </c>
      <c r="F36" s="263">
        <v>15114</v>
      </c>
      <c r="G36" s="264">
        <f t="shared" si="1"/>
        <v>0.81114152310416998</v>
      </c>
      <c r="H36" s="264">
        <f t="shared" si="2"/>
        <v>-0.26463800783556057</v>
      </c>
      <c r="I36" s="264">
        <f t="shared" si="3"/>
        <v>-0.21662035199153107</v>
      </c>
      <c r="J36" s="266">
        <f t="shared" si="4"/>
        <v>5.2965906468155244E-2</v>
      </c>
      <c r="K36" s="267">
        <v>93483</v>
      </c>
      <c r="L36" s="263">
        <v>80907</v>
      </c>
      <c r="M36" s="264">
        <f t="shared" si="5"/>
        <v>0.86547286672443113</v>
      </c>
      <c r="N36" s="262">
        <v>164664</v>
      </c>
      <c r="O36" s="263">
        <v>134074</v>
      </c>
      <c r="P36" s="264">
        <f t="shared" si="6"/>
        <v>0.81422776077345382</v>
      </c>
      <c r="Q36" s="264">
        <f t="shared" si="7"/>
        <v>-0.43228027984258854</v>
      </c>
      <c r="R36" s="264">
        <f t="shared" si="8"/>
        <v>-0.39654966660202573</v>
      </c>
      <c r="S36" s="266">
        <f t="shared" si="9"/>
        <v>5.124510595097731E-2</v>
      </c>
    </row>
    <row r="37" spans="1:21" ht="16.5" x14ac:dyDescent="0.3">
      <c r="A37" s="261" t="s">
        <v>108</v>
      </c>
      <c r="B37" s="262">
        <v>11396</v>
      </c>
      <c r="C37" s="263">
        <v>8813</v>
      </c>
      <c r="D37" s="264">
        <f t="shared" si="0"/>
        <v>0.7733415233415234</v>
      </c>
      <c r="E37" s="262">
        <v>9940</v>
      </c>
      <c r="F37" s="263">
        <v>7319</v>
      </c>
      <c r="G37" s="264">
        <f t="shared" si="1"/>
        <v>0.73631790744466796</v>
      </c>
      <c r="H37" s="264">
        <f t="shared" si="2"/>
        <v>0.14647887323943665</v>
      </c>
      <c r="I37" s="264">
        <f t="shared" si="3"/>
        <v>0.20412624675502111</v>
      </c>
      <c r="J37" s="266">
        <f t="shared" si="4"/>
        <v>3.7023615896855433E-2</v>
      </c>
      <c r="K37" s="267">
        <v>62740</v>
      </c>
      <c r="L37" s="263">
        <v>48264</v>
      </c>
      <c r="M37" s="264">
        <f t="shared" si="5"/>
        <v>0.76927000318775896</v>
      </c>
      <c r="N37" s="262">
        <v>61060</v>
      </c>
      <c r="O37" s="263">
        <v>46417</v>
      </c>
      <c r="P37" s="264">
        <f t="shared" si="6"/>
        <v>0.7601867016049787</v>
      </c>
      <c r="Q37" s="264">
        <f t="shared" si="7"/>
        <v>2.7513920733704511E-2</v>
      </c>
      <c r="R37" s="264">
        <f t="shared" si="8"/>
        <v>3.9791455716655433E-2</v>
      </c>
      <c r="S37" s="266">
        <f t="shared" si="9"/>
        <v>9.0833015827802566E-3</v>
      </c>
    </row>
    <row r="38" spans="1:21" ht="16.5" x14ac:dyDescent="0.3">
      <c r="A38" s="261" t="s">
        <v>133</v>
      </c>
      <c r="B38" s="262">
        <v>9780</v>
      </c>
      <c r="C38" s="263">
        <v>6050</v>
      </c>
      <c r="D38" s="264">
        <f t="shared" si="0"/>
        <v>0.61860940695296529</v>
      </c>
      <c r="E38" s="262">
        <v>0</v>
      </c>
      <c r="F38" s="263">
        <v>0</v>
      </c>
      <c r="G38" s="264" t="str">
        <f t="shared" si="1"/>
        <v/>
      </c>
      <c r="H38" s="264" t="str">
        <f t="shared" si="2"/>
        <v/>
      </c>
      <c r="I38" s="264" t="str">
        <f t="shared" si="3"/>
        <v/>
      </c>
      <c r="J38" s="266" t="str">
        <f t="shared" si="4"/>
        <v/>
      </c>
      <c r="K38" s="267">
        <v>37016</v>
      </c>
      <c r="L38" s="263">
        <v>22902</v>
      </c>
      <c r="M38" s="264">
        <f t="shared" si="5"/>
        <v>0.61870542468121892</v>
      </c>
      <c r="N38" s="262">
        <v>0</v>
      </c>
      <c r="O38" s="263">
        <v>0</v>
      </c>
      <c r="P38" s="264" t="str">
        <f t="shared" si="6"/>
        <v/>
      </c>
      <c r="Q38" s="264" t="str">
        <f t="shared" si="7"/>
        <v/>
      </c>
      <c r="R38" s="264" t="str">
        <f t="shared" si="8"/>
        <v/>
      </c>
      <c r="S38" s="266" t="str">
        <f t="shared" si="9"/>
        <v/>
      </c>
    </row>
    <row r="39" spans="1:21" ht="16.5" x14ac:dyDescent="0.3">
      <c r="A39" s="261" t="s">
        <v>131</v>
      </c>
      <c r="B39" s="262">
        <v>7936</v>
      </c>
      <c r="C39" s="263">
        <v>6471</v>
      </c>
      <c r="D39" s="264">
        <f t="shared" si="0"/>
        <v>0.815398185483871</v>
      </c>
      <c r="E39" s="262">
        <v>10042</v>
      </c>
      <c r="F39" s="263">
        <v>7017</v>
      </c>
      <c r="G39" s="264">
        <f t="shared" si="1"/>
        <v>0.69876518621788486</v>
      </c>
      <c r="H39" s="264">
        <f t="shared" si="2"/>
        <v>-0.20971917944632545</v>
      </c>
      <c r="I39" s="264">
        <f t="shared" si="3"/>
        <v>-7.7811030354852484E-2</v>
      </c>
      <c r="J39" s="266">
        <f t="shared" si="4"/>
        <v>0.11663299926598614</v>
      </c>
      <c r="K39" s="267">
        <v>76732</v>
      </c>
      <c r="L39" s="263">
        <v>47275</v>
      </c>
      <c r="M39" s="264">
        <f t="shared" si="5"/>
        <v>0.61610540582807694</v>
      </c>
      <c r="N39" s="262">
        <v>78432</v>
      </c>
      <c r="O39" s="263">
        <v>58211</v>
      </c>
      <c r="P39" s="264">
        <f t="shared" si="6"/>
        <v>0.74218431252549977</v>
      </c>
      <c r="Q39" s="264">
        <f t="shared" si="7"/>
        <v>-2.1674826601387198E-2</v>
      </c>
      <c r="R39" s="264">
        <f t="shared" si="8"/>
        <v>-0.18786827231966463</v>
      </c>
      <c r="S39" s="266">
        <f t="shared" si="9"/>
        <v>-0.12607890669742283</v>
      </c>
    </row>
    <row r="40" spans="1:21" ht="16.5" x14ac:dyDescent="0.3">
      <c r="A40" s="261" t="s">
        <v>130</v>
      </c>
      <c r="B40" s="262">
        <v>2786</v>
      </c>
      <c r="C40" s="263">
        <v>2029</v>
      </c>
      <c r="D40" s="264">
        <f t="shared" si="0"/>
        <v>0.72828427853553479</v>
      </c>
      <c r="E40" s="262">
        <v>19064</v>
      </c>
      <c r="F40" s="263">
        <v>11219</v>
      </c>
      <c r="G40" s="264">
        <f t="shared" si="1"/>
        <v>0.58849139739823753</v>
      </c>
      <c r="H40" s="264">
        <f t="shared" si="2"/>
        <v>-0.85386067981535874</v>
      </c>
      <c r="I40" s="264">
        <f t="shared" si="3"/>
        <v>-0.81914609145200101</v>
      </c>
      <c r="J40" s="266">
        <f t="shared" si="4"/>
        <v>0.13979288113729726</v>
      </c>
      <c r="K40" s="267">
        <v>30098</v>
      </c>
      <c r="L40" s="263">
        <v>22482</v>
      </c>
      <c r="M40" s="264">
        <f t="shared" si="5"/>
        <v>0.74695993089241808</v>
      </c>
      <c r="N40" s="262">
        <v>53050</v>
      </c>
      <c r="O40" s="263">
        <v>31150</v>
      </c>
      <c r="P40" s="264">
        <f t="shared" si="6"/>
        <v>0.58718190386427893</v>
      </c>
      <c r="Q40" s="264">
        <f t="shared" si="7"/>
        <v>-0.43264844486333642</v>
      </c>
      <c r="R40" s="264">
        <f t="shared" si="8"/>
        <v>-0.27826645264847516</v>
      </c>
      <c r="S40" s="266">
        <f t="shared" si="9"/>
        <v>0.15977802702813915</v>
      </c>
    </row>
    <row r="41" spans="1:21" ht="16.5" x14ac:dyDescent="0.3">
      <c r="A41" s="261" t="s">
        <v>134</v>
      </c>
      <c r="B41" s="262">
        <v>1824</v>
      </c>
      <c r="C41" s="263">
        <v>388</v>
      </c>
      <c r="D41" s="264">
        <f t="shared" si="0"/>
        <v>0.21271929824561403</v>
      </c>
      <c r="E41" s="262">
        <v>0</v>
      </c>
      <c r="F41" s="263">
        <v>0</v>
      </c>
      <c r="G41" s="264" t="str">
        <f t="shared" si="1"/>
        <v/>
      </c>
      <c r="H41" s="264" t="str">
        <f t="shared" si="2"/>
        <v/>
      </c>
      <c r="I41" s="264" t="str">
        <f t="shared" si="3"/>
        <v/>
      </c>
      <c r="J41" s="266" t="str">
        <f t="shared" si="4"/>
        <v/>
      </c>
      <c r="K41" s="267">
        <v>10032</v>
      </c>
      <c r="L41" s="263">
        <v>1646</v>
      </c>
      <c r="M41" s="264">
        <f t="shared" si="5"/>
        <v>0.16407496012759171</v>
      </c>
      <c r="N41" s="262">
        <v>0</v>
      </c>
      <c r="O41" s="263">
        <v>0</v>
      </c>
      <c r="P41" s="264" t="str">
        <f t="shared" si="6"/>
        <v/>
      </c>
      <c r="Q41" s="264" t="str">
        <f t="shared" si="7"/>
        <v/>
      </c>
      <c r="R41" s="264" t="str">
        <f t="shared" si="8"/>
        <v/>
      </c>
      <c r="S41" s="266" t="str">
        <f t="shared" si="9"/>
        <v/>
      </c>
    </row>
    <row r="42" spans="1:21" ht="16.5" x14ac:dyDescent="0.3">
      <c r="A42" s="261" t="s">
        <v>136</v>
      </c>
      <c r="B42" s="262">
        <v>572</v>
      </c>
      <c r="C42" s="263">
        <v>447</v>
      </c>
      <c r="D42" s="264">
        <f t="shared" si="0"/>
        <v>0.78146853146853146</v>
      </c>
      <c r="E42" s="262">
        <v>120</v>
      </c>
      <c r="F42" s="263">
        <v>54</v>
      </c>
      <c r="G42" s="264">
        <f t="shared" si="1"/>
        <v>0.45</v>
      </c>
      <c r="H42" s="264">
        <f t="shared" si="2"/>
        <v>3.7666666666666666</v>
      </c>
      <c r="I42" s="264">
        <f t="shared" si="3"/>
        <v>7.2777777777777786</v>
      </c>
      <c r="J42" s="266">
        <f t="shared" si="4"/>
        <v>0.33146853146853145</v>
      </c>
      <c r="K42" s="267">
        <v>3272</v>
      </c>
      <c r="L42" s="263">
        <v>2391</v>
      </c>
      <c r="M42" s="264">
        <f t="shared" si="5"/>
        <v>0.73074572127139359</v>
      </c>
      <c r="N42" s="262">
        <v>120</v>
      </c>
      <c r="O42" s="263">
        <v>54</v>
      </c>
      <c r="P42" s="264">
        <f t="shared" si="6"/>
        <v>0.45</v>
      </c>
      <c r="Q42" s="264">
        <f t="shared" si="7"/>
        <v>26.266666666666666</v>
      </c>
      <c r="R42" s="264">
        <f t="shared" si="8"/>
        <v>43.277777777777779</v>
      </c>
      <c r="S42" s="266">
        <f t="shared" si="9"/>
        <v>0.28074572127139358</v>
      </c>
    </row>
    <row r="43" spans="1:21" ht="16.5" x14ac:dyDescent="0.3">
      <c r="A43" s="261" t="s">
        <v>291</v>
      </c>
      <c r="B43" s="262">
        <v>256</v>
      </c>
      <c r="C43" s="263">
        <v>123</v>
      </c>
      <c r="D43" s="264">
        <f t="shared" si="0"/>
        <v>0.48046875</v>
      </c>
      <c r="E43" s="262">
        <v>0</v>
      </c>
      <c r="F43" s="263">
        <v>0</v>
      </c>
      <c r="G43" s="264" t="str">
        <f t="shared" si="1"/>
        <v/>
      </c>
      <c r="H43" s="264" t="str">
        <f t="shared" si="2"/>
        <v/>
      </c>
      <c r="I43" s="264" t="str">
        <f t="shared" si="3"/>
        <v/>
      </c>
      <c r="J43" s="266" t="str">
        <f t="shared" si="4"/>
        <v/>
      </c>
      <c r="K43" s="267">
        <v>256</v>
      </c>
      <c r="L43" s="263">
        <v>123</v>
      </c>
      <c r="M43" s="264">
        <f t="shared" si="5"/>
        <v>0.48046875</v>
      </c>
      <c r="N43" s="262">
        <v>0</v>
      </c>
      <c r="O43" s="263">
        <v>0</v>
      </c>
      <c r="P43" s="264" t="str">
        <f t="shared" si="6"/>
        <v/>
      </c>
      <c r="Q43" s="264" t="str">
        <f t="shared" si="7"/>
        <v/>
      </c>
      <c r="R43" s="264" t="str">
        <f t="shared" si="8"/>
        <v/>
      </c>
      <c r="S43" s="266" t="str">
        <f t="shared" si="9"/>
        <v/>
      </c>
    </row>
    <row r="44" spans="1:21" ht="16.5" x14ac:dyDescent="0.3">
      <c r="A44" s="261" t="s">
        <v>283</v>
      </c>
      <c r="B44" s="262">
        <v>0</v>
      </c>
      <c r="C44" s="263">
        <v>0</v>
      </c>
      <c r="D44" s="264" t="str">
        <f t="shared" si="0"/>
        <v/>
      </c>
      <c r="E44" s="262">
        <v>0</v>
      </c>
      <c r="F44" s="263">
        <v>0</v>
      </c>
      <c r="G44" s="264" t="str">
        <f t="shared" si="1"/>
        <v/>
      </c>
      <c r="H44" s="264" t="str">
        <f t="shared" si="2"/>
        <v/>
      </c>
      <c r="I44" s="264" t="str">
        <f t="shared" si="3"/>
        <v/>
      </c>
      <c r="J44" s="266" t="str">
        <f t="shared" si="4"/>
        <v/>
      </c>
      <c r="K44" s="267">
        <v>0</v>
      </c>
      <c r="L44" s="263">
        <v>0</v>
      </c>
      <c r="M44" s="264" t="str">
        <f t="shared" si="5"/>
        <v/>
      </c>
      <c r="N44" s="262">
        <v>236</v>
      </c>
      <c r="O44" s="263">
        <v>107</v>
      </c>
      <c r="P44" s="264">
        <f t="shared" si="6"/>
        <v>0.45338983050847459</v>
      </c>
      <c r="Q44" s="264">
        <f t="shared" si="7"/>
        <v>-1</v>
      </c>
      <c r="R44" s="264">
        <f t="shared" si="8"/>
        <v>-1</v>
      </c>
      <c r="S44" s="266" t="str">
        <f t="shared" si="9"/>
        <v/>
      </c>
    </row>
    <row r="45" spans="1:21" ht="16.5" x14ac:dyDescent="0.3">
      <c r="A45" s="261" t="s">
        <v>120</v>
      </c>
      <c r="B45" s="262">
        <v>0</v>
      </c>
      <c r="C45" s="263">
        <v>0</v>
      </c>
      <c r="D45" s="264" t="str">
        <f t="shared" si="0"/>
        <v/>
      </c>
      <c r="E45" s="262">
        <v>7560</v>
      </c>
      <c r="F45" s="263">
        <v>6532</v>
      </c>
      <c r="G45" s="264">
        <f t="shared" si="1"/>
        <v>0.86402116402116402</v>
      </c>
      <c r="H45" s="264">
        <f t="shared" si="2"/>
        <v>-1</v>
      </c>
      <c r="I45" s="264">
        <f t="shared" si="3"/>
        <v>-1</v>
      </c>
      <c r="J45" s="266" t="str">
        <f t="shared" si="4"/>
        <v/>
      </c>
      <c r="K45" s="267">
        <v>0</v>
      </c>
      <c r="L45" s="263">
        <v>0</v>
      </c>
      <c r="M45" s="264" t="str">
        <f t="shared" si="5"/>
        <v/>
      </c>
      <c r="N45" s="262">
        <v>54480</v>
      </c>
      <c r="O45" s="263">
        <v>47573</v>
      </c>
      <c r="P45" s="264">
        <f t="shared" si="6"/>
        <v>0.87321953010278996</v>
      </c>
      <c r="Q45" s="264">
        <f t="shared" si="7"/>
        <v>-1</v>
      </c>
      <c r="R45" s="264">
        <f t="shared" si="8"/>
        <v>-1</v>
      </c>
      <c r="S45" s="266" t="str">
        <f t="shared" si="9"/>
        <v/>
      </c>
    </row>
    <row r="46" spans="1:21" ht="16.5" x14ac:dyDescent="0.3">
      <c r="A46" s="261" t="s">
        <v>310</v>
      </c>
      <c r="B46" s="262">
        <v>0</v>
      </c>
      <c r="C46" s="263">
        <v>0</v>
      </c>
      <c r="D46" s="264" t="str">
        <f t="shared" si="0"/>
        <v/>
      </c>
      <c r="E46" s="262">
        <v>0</v>
      </c>
      <c r="F46" s="263">
        <v>0</v>
      </c>
      <c r="G46" s="264" t="str">
        <f t="shared" si="1"/>
        <v/>
      </c>
      <c r="H46" s="264" t="str">
        <f t="shared" si="2"/>
        <v/>
      </c>
      <c r="I46" s="264" t="str">
        <f t="shared" si="3"/>
        <v/>
      </c>
      <c r="J46" s="266" t="str">
        <f t="shared" si="4"/>
        <v/>
      </c>
      <c r="K46" s="267">
        <v>3036</v>
      </c>
      <c r="L46" s="263">
        <v>2020</v>
      </c>
      <c r="M46" s="264">
        <f t="shared" si="5"/>
        <v>0.66534914361001318</v>
      </c>
      <c r="N46" s="262">
        <v>0</v>
      </c>
      <c r="O46" s="263">
        <v>0</v>
      </c>
      <c r="P46" s="264" t="str">
        <f t="shared" si="6"/>
        <v/>
      </c>
      <c r="Q46" s="264" t="str">
        <f t="shared" si="7"/>
        <v/>
      </c>
      <c r="R46" s="264" t="str">
        <f t="shared" si="8"/>
        <v/>
      </c>
      <c r="S46" s="266" t="str">
        <f t="shared" si="9"/>
        <v/>
      </c>
    </row>
    <row r="47" spans="1:21" ht="16.5" x14ac:dyDescent="0.3">
      <c r="A47" s="261" t="s">
        <v>304</v>
      </c>
      <c r="B47" s="262">
        <v>0</v>
      </c>
      <c r="C47" s="263">
        <v>0</v>
      </c>
      <c r="D47" s="264" t="str">
        <f t="shared" si="0"/>
        <v/>
      </c>
      <c r="E47" s="262">
        <v>0</v>
      </c>
      <c r="F47" s="263">
        <v>0</v>
      </c>
      <c r="G47" s="264" t="str">
        <f t="shared" si="1"/>
        <v/>
      </c>
      <c r="H47" s="264" t="str">
        <f t="shared" si="2"/>
        <v/>
      </c>
      <c r="I47" s="264" t="str">
        <f t="shared" si="3"/>
        <v/>
      </c>
      <c r="J47" s="266" t="str">
        <f t="shared" si="4"/>
        <v/>
      </c>
      <c r="K47" s="267">
        <v>0</v>
      </c>
      <c r="L47" s="263">
        <v>0</v>
      </c>
      <c r="M47" s="264" t="str">
        <f t="shared" si="5"/>
        <v/>
      </c>
      <c r="N47" s="262">
        <v>2280</v>
      </c>
      <c r="O47" s="263">
        <v>794</v>
      </c>
      <c r="P47" s="264">
        <f t="shared" si="6"/>
        <v>0.34824561403508769</v>
      </c>
      <c r="Q47" s="264">
        <f t="shared" si="7"/>
        <v>-1</v>
      </c>
      <c r="R47" s="264">
        <f t="shared" si="8"/>
        <v>-1</v>
      </c>
      <c r="S47" s="266" t="str">
        <f t="shared" si="9"/>
        <v/>
      </c>
    </row>
    <row r="48" spans="1:21" ht="16.5" x14ac:dyDescent="0.3">
      <c r="A48" s="261" t="s">
        <v>299</v>
      </c>
      <c r="B48" s="262">
        <v>0</v>
      </c>
      <c r="C48" s="263">
        <v>0</v>
      </c>
      <c r="D48" s="264" t="str">
        <f t="shared" si="0"/>
        <v/>
      </c>
      <c r="E48" s="262">
        <v>360</v>
      </c>
      <c r="F48" s="263">
        <v>246</v>
      </c>
      <c r="G48" s="264">
        <f t="shared" si="1"/>
        <v>0.68333333333333335</v>
      </c>
      <c r="H48" s="264">
        <f t="shared" si="2"/>
        <v>-1</v>
      </c>
      <c r="I48" s="264">
        <f t="shared" si="3"/>
        <v>-1</v>
      </c>
      <c r="J48" s="266" t="str">
        <f t="shared" si="4"/>
        <v/>
      </c>
      <c r="K48" s="267">
        <v>120</v>
      </c>
      <c r="L48" s="263">
        <v>104</v>
      </c>
      <c r="M48" s="264">
        <f t="shared" si="5"/>
        <v>0.8666666666666667</v>
      </c>
      <c r="N48" s="262">
        <v>720</v>
      </c>
      <c r="O48" s="263">
        <v>509</v>
      </c>
      <c r="P48" s="264">
        <f t="shared" si="6"/>
        <v>0.70694444444444449</v>
      </c>
      <c r="Q48" s="264">
        <f t="shared" si="7"/>
        <v>-0.83333333333333337</v>
      </c>
      <c r="R48" s="264">
        <f t="shared" si="8"/>
        <v>-0.79567779960707274</v>
      </c>
      <c r="S48" s="266">
        <f t="shared" si="9"/>
        <v>0.15972222222222221</v>
      </c>
    </row>
    <row r="49" spans="1:19" ht="16.5" x14ac:dyDescent="0.3">
      <c r="A49" s="261" t="s">
        <v>284</v>
      </c>
      <c r="B49" s="262">
        <v>0</v>
      </c>
      <c r="C49" s="263">
        <v>0</v>
      </c>
      <c r="D49" s="264" t="str">
        <f t="shared" si="0"/>
        <v/>
      </c>
      <c r="E49" s="262">
        <v>0</v>
      </c>
      <c r="F49" s="263">
        <v>0</v>
      </c>
      <c r="G49" s="264" t="str">
        <f t="shared" si="1"/>
        <v/>
      </c>
      <c r="H49" s="264" t="str">
        <f t="shared" si="2"/>
        <v/>
      </c>
      <c r="I49" s="264" t="str">
        <f t="shared" si="3"/>
        <v/>
      </c>
      <c r="J49" s="266" t="str">
        <f t="shared" si="4"/>
        <v/>
      </c>
      <c r="K49" s="267">
        <v>360</v>
      </c>
      <c r="L49" s="263">
        <v>260</v>
      </c>
      <c r="M49" s="264">
        <f t="shared" si="5"/>
        <v>0.72222222222222221</v>
      </c>
      <c r="N49" s="262">
        <v>852</v>
      </c>
      <c r="O49" s="263">
        <v>571</v>
      </c>
      <c r="P49" s="264">
        <f t="shared" si="6"/>
        <v>0.67018779342723001</v>
      </c>
      <c r="Q49" s="264">
        <f t="shared" si="7"/>
        <v>-0.57746478873239437</v>
      </c>
      <c r="R49" s="264">
        <f t="shared" si="8"/>
        <v>-0.54465849387040288</v>
      </c>
      <c r="S49" s="266">
        <f t="shared" si="9"/>
        <v>5.2034428794992205E-2</v>
      </c>
    </row>
    <row r="50" spans="1:19" ht="16.5" x14ac:dyDescent="0.3">
      <c r="A50" s="261" t="s">
        <v>295</v>
      </c>
      <c r="B50" s="262">
        <v>0</v>
      </c>
      <c r="C50" s="263">
        <v>0</v>
      </c>
      <c r="D50" s="264" t="str">
        <f t="shared" si="0"/>
        <v/>
      </c>
      <c r="E50" s="262">
        <v>60</v>
      </c>
      <c r="F50" s="263">
        <v>30</v>
      </c>
      <c r="G50" s="264">
        <f t="shared" si="1"/>
        <v>0.5</v>
      </c>
      <c r="H50" s="264">
        <f t="shared" si="2"/>
        <v>-1</v>
      </c>
      <c r="I50" s="264">
        <f t="shared" si="3"/>
        <v>-1</v>
      </c>
      <c r="J50" s="266" t="str">
        <f t="shared" si="4"/>
        <v/>
      </c>
      <c r="K50" s="267">
        <v>0</v>
      </c>
      <c r="L50" s="263">
        <v>0</v>
      </c>
      <c r="M50" s="264" t="str">
        <f t="shared" si="5"/>
        <v/>
      </c>
      <c r="N50" s="262">
        <v>285</v>
      </c>
      <c r="O50" s="263">
        <v>121</v>
      </c>
      <c r="P50" s="264">
        <f t="shared" si="6"/>
        <v>0.42456140350877192</v>
      </c>
      <c r="Q50" s="264">
        <f t="shared" si="7"/>
        <v>-1</v>
      </c>
      <c r="R50" s="264">
        <f t="shared" si="8"/>
        <v>-1</v>
      </c>
      <c r="S50" s="266" t="str">
        <f t="shared" si="9"/>
        <v/>
      </c>
    </row>
    <row r="51" spans="1:19" ht="16.5" x14ac:dyDescent="0.3">
      <c r="A51" s="261" t="s">
        <v>293</v>
      </c>
      <c r="B51" s="262">
        <v>0</v>
      </c>
      <c r="C51" s="263">
        <v>0</v>
      </c>
      <c r="D51" s="264" t="str">
        <f t="shared" si="0"/>
        <v/>
      </c>
      <c r="E51" s="262">
        <v>0</v>
      </c>
      <c r="F51" s="263">
        <v>0</v>
      </c>
      <c r="G51" s="264" t="str">
        <f t="shared" si="1"/>
        <v/>
      </c>
      <c r="H51" s="264" t="str">
        <f t="shared" si="2"/>
        <v/>
      </c>
      <c r="I51" s="264" t="str">
        <f t="shared" si="3"/>
        <v/>
      </c>
      <c r="J51" s="266" t="str">
        <f t="shared" si="4"/>
        <v/>
      </c>
      <c r="K51" s="267">
        <v>0</v>
      </c>
      <c r="L51" s="263">
        <v>0</v>
      </c>
      <c r="M51" s="264" t="str">
        <f t="shared" si="5"/>
        <v/>
      </c>
      <c r="N51" s="262">
        <v>1032</v>
      </c>
      <c r="O51" s="263">
        <v>600</v>
      </c>
      <c r="P51" s="264">
        <f t="shared" si="6"/>
        <v>0.58139534883720934</v>
      </c>
      <c r="Q51" s="264">
        <f t="shared" si="7"/>
        <v>-1</v>
      </c>
      <c r="R51" s="264">
        <f t="shared" si="8"/>
        <v>-1</v>
      </c>
      <c r="S51" s="266" t="str">
        <f t="shared" si="9"/>
        <v/>
      </c>
    </row>
    <row r="52" spans="1:19" ht="16.5" x14ac:dyDescent="0.3">
      <c r="A52" s="261" t="s">
        <v>309</v>
      </c>
      <c r="B52" s="262">
        <v>0</v>
      </c>
      <c r="C52" s="263">
        <v>0</v>
      </c>
      <c r="D52" s="264" t="str">
        <f t="shared" si="0"/>
        <v/>
      </c>
      <c r="E52" s="262">
        <v>16284</v>
      </c>
      <c r="F52" s="263">
        <v>12804</v>
      </c>
      <c r="G52" s="264">
        <f t="shared" si="1"/>
        <v>0.78629329403095061</v>
      </c>
      <c r="H52" s="264">
        <f t="shared" si="2"/>
        <v>-1</v>
      </c>
      <c r="I52" s="264">
        <f t="shared" si="3"/>
        <v>-1</v>
      </c>
      <c r="J52" s="266" t="str">
        <f t="shared" si="4"/>
        <v/>
      </c>
      <c r="K52" s="267">
        <v>35609</v>
      </c>
      <c r="L52" s="263">
        <v>26070</v>
      </c>
      <c r="M52" s="264">
        <f t="shared" si="5"/>
        <v>0.73211828470330531</v>
      </c>
      <c r="N52" s="262">
        <v>37200</v>
      </c>
      <c r="O52" s="263">
        <v>26562</v>
      </c>
      <c r="P52" s="264">
        <f t="shared" si="6"/>
        <v>0.71403225806451609</v>
      </c>
      <c r="Q52" s="264">
        <f t="shared" si="7"/>
        <v>-4.2768817204301035E-2</v>
      </c>
      <c r="R52" s="264">
        <f t="shared" si="8"/>
        <v>-1.8522701603794878E-2</v>
      </c>
      <c r="S52" s="266">
        <f t="shared" si="9"/>
        <v>1.8086026638789221E-2</v>
      </c>
    </row>
    <row r="53" spans="1:19" ht="16.5" x14ac:dyDescent="0.3">
      <c r="A53" s="261" t="s">
        <v>313</v>
      </c>
      <c r="B53" s="262">
        <v>0</v>
      </c>
      <c r="C53" s="263">
        <v>0</v>
      </c>
      <c r="D53" s="264" t="str">
        <f t="shared" si="0"/>
        <v/>
      </c>
      <c r="E53" s="262">
        <v>0</v>
      </c>
      <c r="F53" s="263">
        <v>0</v>
      </c>
      <c r="G53" s="264" t="str">
        <f t="shared" si="1"/>
        <v/>
      </c>
      <c r="H53" s="264" t="str">
        <f t="shared" si="2"/>
        <v/>
      </c>
      <c r="I53" s="264" t="str">
        <f t="shared" si="3"/>
        <v/>
      </c>
      <c r="J53" s="266" t="str">
        <f t="shared" si="4"/>
        <v/>
      </c>
      <c r="K53" s="267">
        <v>80</v>
      </c>
      <c r="L53" s="263">
        <v>79</v>
      </c>
      <c r="M53" s="264">
        <f t="shared" si="5"/>
        <v>0.98750000000000004</v>
      </c>
      <c r="N53" s="262">
        <v>0</v>
      </c>
      <c r="O53" s="263">
        <v>0</v>
      </c>
      <c r="P53" s="264" t="str">
        <f t="shared" si="6"/>
        <v/>
      </c>
      <c r="Q53" s="264" t="str">
        <f t="shared" si="7"/>
        <v/>
      </c>
      <c r="R53" s="264" t="str">
        <f t="shared" si="8"/>
        <v/>
      </c>
      <c r="S53" s="266" t="str">
        <f t="shared" si="9"/>
        <v/>
      </c>
    </row>
    <row r="54" spans="1:19" ht="16.5" x14ac:dyDescent="0.3">
      <c r="A54" s="261" t="s">
        <v>287</v>
      </c>
      <c r="B54" s="262">
        <v>0</v>
      </c>
      <c r="C54" s="263">
        <v>0</v>
      </c>
      <c r="D54" s="264" t="str">
        <f t="shared" si="0"/>
        <v/>
      </c>
      <c r="E54" s="262">
        <v>0</v>
      </c>
      <c r="F54" s="263">
        <v>0</v>
      </c>
      <c r="G54" s="264" t="str">
        <f t="shared" si="1"/>
        <v/>
      </c>
      <c r="H54" s="264" t="str">
        <f t="shared" si="2"/>
        <v/>
      </c>
      <c r="I54" s="264" t="str">
        <f t="shared" si="3"/>
        <v/>
      </c>
      <c r="J54" s="266" t="str">
        <f t="shared" si="4"/>
        <v/>
      </c>
      <c r="K54" s="267">
        <v>0</v>
      </c>
      <c r="L54" s="263">
        <v>0</v>
      </c>
      <c r="M54" s="264" t="str">
        <f t="shared" si="5"/>
        <v/>
      </c>
      <c r="N54" s="262">
        <v>100</v>
      </c>
      <c r="O54" s="263">
        <v>60</v>
      </c>
      <c r="P54" s="264">
        <f t="shared" si="6"/>
        <v>0.6</v>
      </c>
      <c r="Q54" s="264">
        <f t="shared" si="7"/>
        <v>-1</v>
      </c>
      <c r="R54" s="264">
        <f t="shared" si="8"/>
        <v>-1</v>
      </c>
      <c r="S54" s="266" t="str">
        <f t="shared" si="9"/>
        <v/>
      </c>
    </row>
    <row r="55" spans="1:19" ht="16.5" x14ac:dyDescent="0.3">
      <c r="A55" s="261" t="s">
        <v>314</v>
      </c>
      <c r="B55" s="262">
        <v>0</v>
      </c>
      <c r="C55" s="263">
        <v>0</v>
      </c>
      <c r="D55" s="264" t="str">
        <f t="shared" si="0"/>
        <v/>
      </c>
      <c r="E55" s="262">
        <v>0</v>
      </c>
      <c r="F55" s="263">
        <v>0</v>
      </c>
      <c r="G55" s="264" t="str">
        <f t="shared" si="1"/>
        <v/>
      </c>
      <c r="H55" s="264" t="str">
        <f t="shared" si="2"/>
        <v/>
      </c>
      <c r="I55" s="264" t="str">
        <f t="shared" si="3"/>
        <v/>
      </c>
      <c r="J55" s="266" t="str">
        <f t="shared" si="4"/>
        <v/>
      </c>
      <c r="K55" s="267">
        <v>0</v>
      </c>
      <c r="L55" s="263">
        <v>0</v>
      </c>
      <c r="M55" s="264" t="str">
        <f t="shared" si="5"/>
        <v/>
      </c>
      <c r="N55" s="262">
        <v>157</v>
      </c>
      <c r="O55" s="263">
        <v>62</v>
      </c>
      <c r="P55" s="264">
        <f t="shared" si="6"/>
        <v>0.39490445859872614</v>
      </c>
      <c r="Q55" s="264">
        <f t="shared" si="7"/>
        <v>-1</v>
      </c>
      <c r="R55" s="264">
        <f t="shared" si="8"/>
        <v>-1</v>
      </c>
      <c r="S55" s="266" t="str">
        <f t="shared" si="9"/>
        <v/>
      </c>
    </row>
    <row r="56" spans="1:19" ht="16.5" x14ac:dyDescent="0.3">
      <c r="A56" s="261" t="s">
        <v>294</v>
      </c>
      <c r="B56" s="262">
        <v>0</v>
      </c>
      <c r="C56" s="263">
        <v>0</v>
      </c>
      <c r="D56" s="264" t="str">
        <f t="shared" si="0"/>
        <v/>
      </c>
      <c r="E56" s="262">
        <v>0</v>
      </c>
      <c r="F56" s="263">
        <v>0</v>
      </c>
      <c r="G56" s="264" t="str">
        <f t="shared" si="1"/>
        <v/>
      </c>
      <c r="H56" s="264" t="str">
        <f t="shared" si="2"/>
        <v/>
      </c>
      <c r="I56" s="264" t="str">
        <f t="shared" si="3"/>
        <v/>
      </c>
      <c r="J56" s="266" t="str">
        <f t="shared" si="4"/>
        <v/>
      </c>
      <c r="K56" s="267">
        <v>2999</v>
      </c>
      <c r="L56" s="263">
        <v>2177</v>
      </c>
      <c r="M56" s="264">
        <f t="shared" si="5"/>
        <v>0.72590863621207069</v>
      </c>
      <c r="N56" s="262">
        <v>0</v>
      </c>
      <c r="O56" s="263">
        <v>0</v>
      </c>
      <c r="P56" s="264" t="str">
        <f t="shared" si="6"/>
        <v/>
      </c>
      <c r="Q56" s="264" t="str">
        <f t="shared" si="7"/>
        <v/>
      </c>
      <c r="R56" s="264" t="str">
        <f t="shared" si="8"/>
        <v/>
      </c>
      <c r="S56" s="266" t="str">
        <f t="shared" si="9"/>
        <v/>
      </c>
    </row>
    <row r="57" spans="1:19" ht="16.5" x14ac:dyDescent="0.3">
      <c r="A57" s="261" t="s">
        <v>285</v>
      </c>
      <c r="B57" s="262">
        <v>0</v>
      </c>
      <c r="C57" s="263">
        <v>0</v>
      </c>
      <c r="D57" s="264" t="str">
        <f t="shared" si="0"/>
        <v/>
      </c>
      <c r="E57" s="262">
        <v>80</v>
      </c>
      <c r="F57" s="263">
        <v>37</v>
      </c>
      <c r="G57" s="264">
        <f t="shared" si="1"/>
        <v>0.46250000000000002</v>
      </c>
      <c r="H57" s="264">
        <f t="shared" si="2"/>
        <v>-1</v>
      </c>
      <c r="I57" s="264">
        <f t="shared" si="3"/>
        <v>-1</v>
      </c>
      <c r="J57" s="266" t="str">
        <f t="shared" si="4"/>
        <v/>
      </c>
      <c r="K57" s="267">
        <v>0</v>
      </c>
      <c r="L57" s="263">
        <v>0</v>
      </c>
      <c r="M57" s="264" t="str">
        <f t="shared" si="5"/>
        <v/>
      </c>
      <c r="N57" s="262">
        <v>190</v>
      </c>
      <c r="O57" s="263">
        <v>91</v>
      </c>
      <c r="P57" s="264">
        <f t="shared" si="6"/>
        <v>0.47894736842105262</v>
      </c>
      <c r="Q57" s="264">
        <f t="shared" si="7"/>
        <v>-1</v>
      </c>
      <c r="R57" s="264">
        <f t="shared" si="8"/>
        <v>-1</v>
      </c>
      <c r="S57" s="266" t="str">
        <f t="shared" si="9"/>
        <v/>
      </c>
    </row>
    <row r="58" spans="1:19" ht="16.5" x14ac:dyDescent="0.3">
      <c r="A58" s="261" t="s">
        <v>301</v>
      </c>
      <c r="B58" s="262">
        <v>0</v>
      </c>
      <c r="C58" s="263">
        <v>0</v>
      </c>
      <c r="D58" s="264" t="str">
        <f t="shared" si="0"/>
        <v/>
      </c>
      <c r="E58" s="262">
        <v>0</v>
      </c>
      <c r="F58" s="263">
        <v>0</v>
      </c>
      <c r="G58" s="264" t="str">
        <f t="shared" si="1"/>
        <v/>
      </c>
      <c r="H58" s="264" t="str">
        <f t="shared" si="2"/>
        <v/>
      </c>
      <c r="I58" s="264" t="str">
        <f t="shared" si="3"/>
        <v/>
      </c>
      <c r="J58" s="266" t="str">
        <f t="shared" si="4"/>
        <v/>
      </c>
      <c r="K58" s="267">
        <v>205</v>
      </c>
      <c r="L58" s="263">
        <v>87</v>
      </c>
      <c r="M58" s="264">
        <f t="shared" si="5"/>
        <v>0.42439024390243901</v>
      </c>
      <c r="N58" s="262">
        <v>0</v>
      </c>
      <c r="O58" s="263">
        <v>0</v>
      </c>
      <c r="P58" s="264" t="str">
        <f t="shared" si="6"/>
        <v/>
      </c>
      <c r="Q58" s="264" t="str">
        <f t="shared" si="7"/>
        <v/>
      </c>
      <c r="R58" s="264" t="str">
        <f t="shared" si="8"/>
        <v/>
      </c>
      <c r="S58" s="266" t="str">
        <f t="shared" si="9"/>
        <v/>
      </c>
    </row>
    <row r="59" spans="1:19" ht="16.5" x14ac:dyDescent="0.3">
      <c r="A59" s="261" t="s">
        <v>308</v>
      </c>
      <c r="B59" s="262">
        <v>0</v>
      </c>
      <c r="C59" s="263">
        <v>0</v>
      </c>
      <c r="D59" s="264" t="str">
        <f t="shared" si="0"/>
        <v/>
      </c>
      <c r="E59" s="262">
        <v>0</v>
      </c>
      <c r="F59" s="263">
        <v>0</v>
      </c>
      <c r="G59" s="264" t="str">
        <f t="shared" si="1"/>
        <v/>
      </c>
      <c r="H59" s="264" t="str">
        <f t="shared" si="2"/>
        <v/>
      </c>
      <c r="I59" s="264" t="str">
        <f t="shared" si="3"/>
        <v/>
      </c>
      <c r="J59" s="266" t="str">
        <f t="shared" si="4"/>
        <v/>
      </c>
      <c r="K59" s="267">
        <v>0</v>
      </c>
      <c r="L59" s="263">
        <v>0</v>
      </c>
      <c r="M59" s="264" t="str">
        <f t="shared" si="5"/>
        <v/>
      </c>
      <c r="N59" s="262">
        <v>68</v>
      </c>
      <c r="O59" s="263">
        <v>60</v>
      </c>
      <c r="P59" s="264">
        <f t="shared" si="6"/>
        <v>0.88235294117647056</v>
      </c>
      <c r="Q59" s="264">
        <f t="shared" si="7"/>
        <v>-1</v>
      </c>
      <c r="R59" s="264">
        <f t="shared" si="8"/>
        <v>-1</v>
      </c>
      <c r="S59" s="266" t="str">
        <f t="shared" si="9"/>
        <v/>
      </c>
    </row>
    <row r="60" spans="1:19" ht="16.5" x14ac:dyDescent="0.3">
      <c r="A60" s="261" t="s">
        <v>126</v>
      </c>
      <c r="B60" s="262">
        <v>0</v>
      </c>
      <c r="C60" s="263">
        <v>0</v>
      </c>
      <c r="D60" s="264" t="str">
        <f t="shared" si="0"/>
        <v/>
      </c>
      <c r="E60" s="262">
        <v>0</v>
      </c>
      <c r="F60" s="263">
        <v>0</v>
      </c>
      <c r="G60" s="264" t="str">
        <f t="shared" si="1"/>
        <v/>
      </c>
      <c r="H60" s="264" t="str">
        <f t="shared" si="2"/>
        <v/>
      </c>
      <c r="I60" s="264" t="str">
        <f t="shared" si="3"/>
        <v/>
      </c>
      <c r="J60" s="266" t="str">
        <f t="shared" si="4"/>
        <v/>
      </c>
      <c r="K60" s="267">
        <v>288</v>
      </c>
      <c r="L60" s="263">
        <v>98</v>
      </c>
      <c r="M60" s="264">
        <f t="shared" si="5"/>
        <v>0.34027777777777779</v>
      </c>
      <c r="N60" s="262">
        <v>348</v>
      </c>
      <c r="O60" s="263">
        <v>300</v>
      </c>
      <c r="P60" s="264">
        <f t="shared" si="6"/>
        <v>0.86206896551724133</v>
      </c>
      <c r="Q60" s="264">
        <f t="shared" si="7"/>
        <v>-0.17241379310344829</v>
      </c>
      <c r="R60" s="264">
        <f t="shared" si="8"/>
        <v>-0.67333333333333334</v>
      </c>
      <c r="S60" s="266">
        <f t="shared" si="9"/>
        <v>-0.52179118773946354</v>
      </c>
    </row>
    <row r="61" spans="1:19" ht="16.5" x14ac:dyDescent="0.3">
      <c r="A61" s="261" t="s">
        <v>307</v>
      </c>
      <c r="B61" s="262">
        <v>0</v>
      </c>
      <c r="C61" s="263">
        <v>0</v>
      </c>
      <c r="D61" s="264" t="str">
        <f t="shared" si="0"/>
        <v/>
      </c>
      <c r="E61" s="262">
        <v>0</v>
      </c>
      <c r="F61" s="263">
        <v>0</v>
      </c>
      <c r="G61" s="264" t="str">
        <f t="shared" si="1"/>
        <v/>
      </c>
      <c r="H61" s="264" t="str">
        <f t="shared" si="2"/>
        <v/>
      </c>
      <c r="I61" s="264" t="str">
        <f t="shared" si="3"/>
        <v/>
      </c>
      <c r="J61" s="266" t="str">
        <f t="shared" si="4"/>
        <v/>
      </c>
      <c r="K61" s="267">
        <v>0</v>
      </c>
      <c r="L61" s="263">
        <v>0</v>
      </c>
      <c r="M61" s="264" t="str">
        <f t="shared" si="5"/>
        <v/>
      </c>
      <c r="N61" s="262">
        <v>531</v>
      </c>
      <c r="O61" s="263">
        <v>160</v>
      </c>
      <c r="P61" s="264">
        <f t="shared" si="6"/>
        <v>0.30131826741996232</v>
      </c>
      <c r="Q61" s="264">
        <f t="shared" si="7"/>
        <v>-1</v>
      </c>
      <c r="R61" s="264">
        <f t="shared" si="8"/>
        <v>-1</v>
      </c>
      <c r="S61" s="266" t="str">
        <f t="shared" si="9"/>
        <v/>
      </c>
    </row>
    <row r="62" spans="1:19" ht="17.25" thickBot="1" x14ac:dyDescent="0.35">
      <c r="A62" s="261" t="s">
        <v>305</v>
      </c>
      <c r="B62" s="262">
        <v>0</v>
      </c>
      <c r="C62" s="263">
        <v>0</v>
      </c>
      <c r="D62" s="264" t="str">
        <f t="shared" si="0"/>
        <v/>
      </c>
      <c r="E62" s="262">
        <v>0</v>
      </c>
      <c r="F62" s="263">
        <v>0</v>
      </c>
      <c r="G62" s="264" t="str">
        <f t="shared" si="1"/>
        <v/>
      </c>
      <c r="H62" s="264" t="str">
        <f t="shared" si="2"/>
        <v/>
      </c>
      <c r="I62" s="264" t="str">
        <f t="shared" si="3"/>
        <v/>
      </c>
      <c r="J62" s="266" t="str">
        <f t="shared" si="4"/>
        <v/>
      </c>
      <c r="K62" s="267">
        <v>122</v>
      </c>
      <c r="L62" s="263">
        <v>122</v>
      </c>
      <c r="M62" s="264">
        <f t="shared" si="5"/>
        <v>1</v>
      </c>
      <c r="N62" s="262">
        <v>0</v>
      </c>
      <c r="O62" s="263">
        <v>0</v>
      </c>
      <c r="P62" s="264" t="str">
        <f t="shared" si="6"/>
        <v/>
      </c>
      <c r="Q62" s="264" t="str">
        <f t="shared" si="7"/>
        <v/>
      </c>
      <c r="R62" s="264" t="str">
        <f t="shared" si="8"/>
        <v/>
      </c>
      <c r="S62" s="266" t="str">
        <f t="shared" si="9"/>
        <v/>
      </c>
    </row>
    <row r="63" spans="1:19" ht="17.25" thickTop="1" x14ac:dyDescent="0.3">
      <c r="A63" s="280" t="s">
        <v>198</v>
      </c>
      <c r="B63" s="281">
        <v>436665</v>
      </c>
      <c r="C63" s="282">
        <v>392179</v>
      </c>
      <c r="D63" s="283">
        <f t="shared" si="0"/>
        <v>0.89812327527967661</v>
      </c>
      <c r="E63" s="281">
        <v>396998</v>
      </c>
      <c r="F63" s="282">
        <v>369407</v>
      </c>
      <c r="G63" s="283">
        <f t="shared" si="1"/>
        <v>0.93050090932448026</v>
      </c>
      <c r="H63" s="283">
        <f t="shared" si="2"/>
        <v>9.9917379936422801E-2</v>
      </c>
      <c r="I63" s="283">
        <f t="shared" si="3"/>
        <v>6.1644744143992902E-2</v>
      </c>
      <c r="J63" s="284">
        <f t="shared" si="4"/>
        <v>-3.2377634044803649E-2</v>
      </c>
      <c r="K63" s="285">
        <v>2969949</v>
      </c>
      <c r="L63" s="282">
        <v>2546286</v>
      </c>
      <c r="M63" s="283">
        <f t="shared" si="5"/>
        <v>0.85735007570837074</v>
      </c>
      <c r="N63" s="281">
        <v>2562238</v>
      </c>
      <c r="O63" s="282">
        <v>2232023</v>
      </c>
      <c r="P63" s="283">
        <f t="shared" si="6"/>
        <v>0.87112243281069124</v>
      </c>
      <c r="Q63" s="283">
        <f t="shared" si="7"/>
        <v>0.15912300106391375</v>
      </c>
      <c r="R63" s="283">
        <f t="shared" si="8"/>
        <v>0.14079738425634503</v>
      </c>
      <c r="S63" s="284">
        <f t="shared" si="9"/>
        <v>-1.3772357102320498E-2</v>
      </c>
    </row>
    <row r="64" spans="1:19" ht="16.5" x14ac:dyDescent="0.3">
      <c r="A64" s="261" t="s">
        <v>107</v>
      </c>
      <c r="B64" s="262">
        <v>166470</v>
      </c>
      <c r="C64" s="263">
        <v>147622</v>
      </c>
      <c r="D64" s="264">
        <f t="shared" si="0"/>
        <v>0.88677839851024209</v>
      </c>
      <c r="E64" s="262">
        <v>166316</v>
      </c>
      <c r="F64" s="263">
        <v>156788</v>
      </c>
      <c r="G64" s="264">
        <f t="shared" si="1"/>
        <v>0.94271146492219626</v>
      </c>
      <c r="H64" s="264">
        <f t="shared" si="2"/>
        <v>9.2594819500235737E-4</v>
      </c>
      <c r="I64" s="264">
        <f t="shared" si="3"/>
        <v>-5.846110671735083E-2</v>
      </c>
      <c r="J64" s="266">
        <f t="shared" si="4"/>
        <v>-5.5933066411954169E-2</v>
      </c>
      <c r="K64" s="267">
        <v>1196024</v>
      </c>
      <c r="L64" s="263">
        <v>1036900</v>
      </c>
      <c r="M64" s="264">
        <f t="shared" si="5"/>
        <v>0.86695584703985873</v>
      </c>
      <c r="N64" s="262">
        <v>1063463</v>
      </c>
      <c r="O64" s="263">
        <v>950148</v>
      </c>
      <c r="P64" s="264">
        <f t="shared" si="6"/>
        <v>0.89344716271276015</v>
      </c>
      <c r="Q64" s="264">
        <f t="shared" si="7"/>
        <v>0.12465031693627338</v>
      </c>
      <c r="R64" s="264">
        <f t="shared" si="8"/>
        <v>9.1303670586056151E-2</v>
      </c>
      <c r="S64" s="266">
        <f t="shared" si="9"/>
        <v>-2.6491315672901417E-2</v>
      </c>
    </row>
    <row r="65" spans="1:19" ht="16.5" x14ac:dyDescent="0.3">
      <c r="A65" s="261" t="s">
        <v>110</v>
      </c>
      <c r="B65" s="262">
        <v>76224</v>
      </c>
      <c r="C65" s="263">
        <v>71200</v>
      </c>
      <c r="D65" s="264">
        <f t="shared" si="0"/>
        <v>0.93408900083963053</v>
      </c>
      <c r="E65" s="262">
        <v>73152</v>
      </c>
      <c r="F65" s="263">
        <v>67412</v>
      </c>
      <c r="G65" s="264">
        <f t="shared" si="1"/>
        <v>0.92153324584426943</v>
      </c>
      <c r="H65" s="264">
        <f t="shared" si="2"/>
        <v>4.1994750656167978E-2</v>
      </c>
      <c r="I65" s="264">
        <f t="shared" si="3"/>
        <v>5.6191775944935518E-2</v>
      </c>
      <c r="J65" s="266">
        <f t="shared" si="4"/>
        <v>1.2555754995361101E-2</v>
      </c>
      <c r="K65" s="267">
        <v>518272</v>
      </c>
      <c r="L65" s="263">
        <v>463303</v>
      </c>
      <c r="M65" s="264">
        <f t="shared" si="5"/>
        <v>0.89393793220548279</v>
      </c>
      <c r="N65" s="262">
        <v>500832</v>
      </c>
      <c r="O65" s="263">
        <v>425470</v>
      </c>
      <c r="P65" s="264">
        <f t="shared" si="6"/>
        <v>0.84952638809021785</v>
      </c>
      <c r="Q65" s="264">
        <f t="shared" si="7"/>
        <v>3.4822056098651855E-2</v>
      </c>
      <c r="R65" s="264">
        <f t="shared" si="8"/>
        <v>8.8920487930993941E-2</v>
      </c>
      <c r="S65" s="266">
        <f t="shared" si="9"/>
        <v>4.4411544115264934E-2</v>
      </c>
    </row>
    <row r="66" spans="1:19" ht="16.5" x14ac:dyDescent="0.3">
      <c r="A66" s="261" t="s">
        <v>112</v>
      </c>
      <c r="B66" s="262">
        <v>58046</v>
      </c>
      <c r="C66" s="263">
        <v>52052</v>
      </c>
      <c r="D66" s="264">
        <f t="shared" si="0"/>
        <v>0.89673707059917995</v>
      </c>
      <c r="E66" s="262">
        <v>30556</v>
      </c>
      <c r="F66" s="263">
        <v>28636</v>
      </c>
      <c r="G66" s="264">
        <f t="shared" si="1"/>
        <v>0.9371645503338133</v>
      </c>
      <c r="H66" s="264">
        <f t="shared" si="2"/>
        <v>0.89965964131430809</v>
      </c>
      <c r="I66" s="264">
        <f t="shared" si="3"/>
        <v>0.81771197094566284</v>
      </c>
      <c r="J66" s="266">
        <f t="shared" si="4"/>
        <v>-4.0427479734633343E-2</v>
      </c>
      <c r="K66" s="267">
        <v>399754</v>
      </c>
      <c r="L66" s="263">
        <v>329536</v>
      </c>
      <c r="M66" s="264">
        <f t="shared" si="5"/>
        <v>0.82434697338863405</v>
      </c>
      <c r="N66" s="262">
        <v>212694</v>
      </c>
      <c r="O66" s="263">
        <v>182409</v>
      </c>
      <c r="P66" s="264">
        <f t="shared" si="6"/>
        <v>0.8576123444949082</v>
      </c>
      <c r="Q66" s="264">
        <f t="shared" si="7"/>
        <v>0.87947943994658995</v>
      </c>
      <c r="R66" s="264">
        <f t="shared" si="8"/>
        <v>0.80657752632819646</v>
      </c>
      <c r="S66" s="266">
        <f t="shared" si="9"/>
        <v>-3.3265371106274144E-2</v>
      </c>
    </row>
    <row r="67" spans="1:19" ht="16.5" x14ac:dyDescent="0.3">
      <c r="A67" s="261" t="s">
        <v>113</v>
      </c>
      <c r="B67" s="262">
        <v>45060</v>
      </c>
      <c r="C67" s="263">
        <v>42402</v>
      </c>
      <c r="D67" s="264">
        <f t="shared" si="0"/>
        <v>0.94101198402130493</v>
      </c>
      <c r="E67" s="262">
        <v>41700</v>
      </c>
      <c r="F67" s="263">
        <v>39742</v>
      </c>
      <c r="G67" s="264">
        <f t="shared" si="1"/>
        <v>0.9530455635491607</v>
      </c>
      <c r="H67" s="264">
        <f t="shared" si="2"/>
        <v>8.05755395683454E-2</v>
      </c>
      <c r="I67" s="264">
        <f t="shared" si="3"/>
        <v>6.6931709526445671E-2</v>
      </c>
      <c r="J67" s="266">
        <f t="shared" si="4"/>
        <v>-1.2033579527855776E-2</v>
      </c>
      <c r="K67" s="267">
        <v>285576</v>
      </c>
      <c r="L67" s="263">
        <v>247144</v>
      </c>
      <c r="M67" s="264">
        <f t="shared" si="5"/>
        <v>0.86542286466649854</v>
      </c>
      <c r="N67" s="262">
        <v>268800</v>
      </c>
      <c r="O67" s="263">
        <v>242898</v>
      </c>
      <c r="P67" s="264">
        <f t="shared" si="6"/>
        <v>0.90363839285714287</v>
      </c>
      <c r="Q67" s="264">
        <f t="shared" si="7"/>
        <v>6.2410714285714208E-2</v>
      </c>
      <c r="R67" s="264">
        <f t="shared" si="8"/>
        <v>1.7480588559807053E-2</v>
      </c>
      <c r="S67" s="266">
        <f t="shared" si="9"/>
        <v>-3.8215528190644332E-2</v>
      </c>
    </row>
    <row r="68" spans="1:19" ht="16.5" x14ac:dyDescent="0.3">
      <c r="A68" s="261" t="s">
        <v>117</v>
      </c>
      <c r="B68" s="262">
        <v>35702</v>
      </c>
      <c r="C68" s="263">
        <v>29733</v>
      </c>
      <c r="D68" s="264">
        <f t="shared" si="0"/>
        <v>0.83281048680746173</v>
      </c>
      <c r="E68" s="262">
        <v>36074</v>
      </c>
      <c r="F68" s="263">
        <v>32305</v>
      </c>
      <c r="G68" s="264">
        <f t="shared" si="1"/>
        <v>0.89552031934357157</v>
      </c>
      <c r="H68" s="264">
        <f t="shared" si="2"/>
        <v>-1.0312136164550623E-2</v>
      </c>
      <c r="I68" s="264">
        <f t="shared" si="3"/>
        <v>-7.9616158489397959E-2</v>
      </c>
      <c r="J68" s="266">
        <f t="shared" si="4"/>
        <v>-6.2709832536109844E-2</v>
      </c>
      <c r="K68" s="267">
        <v>202778</v>
      </c>
      <c r="L68" s="263">
        <v>167948</v>
      </c>
      <c r="M68" s="264">
        <f t="shared" si="5"/>
        <v>0.82823580467309077</v>
      </c>
      <c r="N68" s="262">
        <v>199795</v>
      </c>
      <c r="O68" s="263">
        <v>169712</v>
      </c>
      <c r="P68" s="264">
        <f t="shared" si="6"/>
        <v>0.84943066643309395</v>
      </c>
      <c r="Q68" s="264">
        <f t="shared" si="7"/>
        <v>1.4930303561150104E-2</v>
      </c>
      <c r="R68" s="264">
        <f t="shared" si="8"/>
        <v>-1.0394079381540466E-2</v>
      </c>
      <c r="S68" s="266">
        <f t="shared" si="9"/>
        <v>-2.1194861760003181E-2</v>
      </c>
    </row>
    <row r="69" spans="1:19" ht="16.5" x14ac:dyDescent="0.3">
      <c r="A69" s="261" t="s">
        <v>129</v>
      </c>
      <c r="B69" s="262">
        <v>17484</v>
      </c>
      <c r="C69" s="263">
        <v>15695</v>
      </c>
      <c r="D69" s="264">
        <f t="shared" si="0"/>
        <v>0.89767787691603751</v>
      </c>
      <c r="E69" s="262">
        <v>12408</v>
      </c>
      <c r="F69" s="263">
        <v>11175</v>
      </c>
      <c r="G69" s="264">
        <f t="shared" si="1"/>
        <v>0.90062862669245647</v>
      </c>
      <c r="H69" s="264">
        <f t="shared" si="2"/>
        <v>0.40909090909090917</v>
      </c>
      <c r="I69" s="264">
        <f t="shared" si="3"/>
        <v>0.40447427293064875</v>
      </c>
      <c r="J69" s="266">
        <f t="shared" si="4"/>
        <v>-2.9507497764189594E-3</v>
      </c>
      <c r="K69" s="267">
        <v>116748</v>
      </c>
      <c r="L69" s="263">
        <v>95530</v>
      </c>
      <c r="M69" s="264">
        <f t="shared" si="5"/>
        <v>0.81825812861890568</v>
      </c>
      <c r="N69" s="262">
        <v>82344</v>
      </c>
      <c r="O69" s="263">
        <v>67495</v>
      </c>
      <c r="P69" s="264">
        <f t="shared" si="6"/>
        <v>0.81967113572330708</v>
      </c>
      <c r="Q69" s="264">
        <f t="shared" si="7"/>
        <v>0.41780821917808209</v>
      </c>
      <c r="R69" s="264">
        <f t="shared" si="8"/>
        <v>0.41536410104452193</v>
      </c>
      <c r="S69" s="266">
        <f t="shared" si="9"/>
        <v>-1.4130071044013981E-3</v>
      </c>
    </row>
    <row r="70" spans="1:19" ht="16.5" x14ac:dyDescent="0.3">
      <c r="A70" s="261" t="s">
        <v>128</v>
      </c>
      <c r="B70" s="262">
        <v>13618</v>
      </c>
      <c r="C70" s="263">
        <v>13048</v>
      </c>
      <c r="D70" s="264">
        <f t="shared" si="0"/>
        <v>0.95814363342634745</v>
      </c>
      <c r="E70" s="262">
        <v>17778</v>
      </c>
      <c r="F70" s="263">
        <v>17001</v>
      </c>
      <c r="G70" s="264">
        <f t="shared" si="1"/>
        <v>0.95629429632129603</v>
      </c>
      <c r="H70" s="264">
        <f t="shared" si="2"/>
        <v>-0.23399707503656209</v>
      </c>
      <c r="I70" s="264">
        <f t="shared" si="3"/>
        <v>-0.23251573436856654</v>
      </c>
      <c r="J70" s="266">
        <f t="shared" si="4"/>
        <v>1.8493371050514185E-3</v>
      </c>
      <c r="K70" s="267">
        <v>106256</v>
      </c>
      <c r="L70" s="263">
        <v>94098</v>
      </c>
      <c r="M70" s="264">
        <f t="shared" si="5"/>
        <v>0.88557822617075743</v>
      </c>
      <c r="N70" s="262">
        <v>119896</v>
      </c>
      <c r="O70" s="263">
        <v>108291</v>
      </c>
      <c r="P70" s="264">
        <f t="shared" si="6"/>
        <v>0.90320778007606595</v>
      </c>
      <c r="Q70" s="264">
        <f t="shared" si="7"/>
        <v>-0.11376526322813107</v>
      </c>
      <c r="R70" s="264">
        <f t="shared" si="8"/>
        <v>-0.13106352328448345</v>
      </c>
      <c r="S70" s="266">
        <f t="shared" si="9"/>
        <v>-1.7629553905308515E-2</v>
      </c>
    </row>
    <row r="71" spans="1:19" ht="16.5" x14ac:dyDescent="0.3">
      <c r="A71" s="261" t="s">
        <v>121</v>
      </c>
      <c r="B71" s="262">
        <v>12408</v>
      </c>
      <c r="C71" s="263">
        <v>9822</v>
      </c>
      <c r="D71" s="264">
        <f t="shared" si="0"/>
        <v>0.7915860735009671</v>
      </c>
      <c r="E71" s="262">
        <v>8100</v>
      </c>
      <c r="F71" s="263">
        <v>6129</v>
      </c>
      <c r="G71" s="264">
        <f t="shared" si="1"/>
        <v>0.75666666666666671</v>
      </c>
      <c r="H71" s="264">
        <f t="shared" si="2"/>
        <v>0.5318518518518518</v>
      </c>
      <c r="I71" s="264">
        <f t="shared" si="3"/>
        <v>0.60254527655408707</v>
      </c>
      <c r="J71" s="266">
        <f t="shared" si="4"/>
        <v>3.4919406834300393E-2</v>
      </c>
      <c r="K71" s="267">
        <v>54724</v>
      </c>
      <c r="L71" s="263">
        <v>37947</v>
      </c>
      <c r="M71" s="264">
        <f t="shared" si="5"/>
        <v>0.69342518821723553</v>
      </c>
      <c r="N71" s="262">
        <v>40320</v>
      </c>
      <c r="O71" s="263">
        <v>26668</v>
      </c>
      <c r="P71" s="264">
        <f t="shared" si="6"/>
        <v>0.66140873015873014</v>
      </c>
      <c r="Q71" s="264">
        <f t="shared" si="7"/>
        <v>0.35724206349206344</v>
      </c>
      <c r="R71" s="264">
        <f t="shared" si="8"/>
        <v>0.42294135293235335</v>
      </c>
      <c r="S71" s="266">
        <f t="shared" si="9"/>
        <v>3.2016458058505393E-2</v>
      </c>
    </row>
    <row r="72" spans="1:19" ht="16.5" x14ac:dyDescent="0.3">
      <c r="A72" s="261" t="s">
        <v>126</v>
      </c>
      <c r="B72" s="262">
        <v>10728</v>
      </c>
      <c r="C72" s="263">
        <v>9680</v>
      </c>
      <c r="D72" s="264">
        <f t="shared" si="0"/>
        <v>0.90231170768083524</v>
      </c>
      <c r="E72" s="262">
        <v>10614</v>
      </c>
      <c r="F72" s="263">
        <v>10092</v>
      </c>
      <c r="G72" s="264">
        <f t="shared" si="1"/>
        <v>0.95081967213114749</v>
      </c>
      <c r="H72" s="264">
        <f t="shared" si="2"/>
        <v>1.0740531373657491E-2</v>
      </c>
      <c r="I72" s="264">
        <f t="shared" si="3"/>
        <v>-4.0824415378517664E-2</v>
      </c>
      <c r="J72" s="266">
        <f t="shared" si="4"/>
        <v>-4.8507964450312246E-2</v>
      </c>
      <c r="K72" s="267">
        <v>69426</v>
      </c>
      <c r="L72" s="263">
        <v>58372</v>
      </c>
      <c r="M72" s="264">
        <f t="shared" si="5"/>
        <v>0.84078011119753404</v>
      </c>
      <c r="N72" s="262">
        <v>71628</v>
      </c>
      <c r="O72" s="263">
        <v>57893</v>
      </c>
      <c r="P72" s="264">
        <f t="shared" si="6"/>
        <v>0.80824537890210535</v>
      </c>
      <c r="Q72" s="264">
        <f t="shared" si="7"/>
        <v>-3.0742167867314429E-2</v>
      </c>
      <c r="R72" s="264">
        <f t="shared" si="8"/>
        <v>8.2738845801737515E-3</v>
      </c>
      <c r="S72" s="266">
        <f t="shared" si="9"/>
        <v>3.2534732295428692E-2</v>
      </c>
    </row>
    <row r="73" spans="1:19" ht="16.5" x14ac:dyDescent="0.3">
      <c r="A73" s="261" t="s">
        <v>135</v>
      </c>
      <c r="B73" s="262">
        <v>925</v>
      </c>
      <c r="C73" s="263">
        <v>925</v>
      </c>
      <c r="D73" s="264">
        <f t="shared" ref="D73:D107" si="10">IFERROR(C73/B73,"")</f>
        <v>1</v>
      </c>
      <c r="E73" s="262">
        <v>0</v>
      </c>
      <c r="F73" s="263">
        <v>0</v>
      </c>
      <c r="G73" s="264" t="str">
        <f t="shared" ref="G73:G107" si="11">IFERROR(F73/E73,"")</f>
        <v/>
      </c>
      <c r="H73" s="264" t="str">
        <f t="shared" ref="H73:H107" si="12">IFERROR(B73/E73-1,"")</f>
        <v/>
      </c>
      <c r="I73" s="264" t="str">
        <f t="shared" ref="I73:I107" si="13">IFERROR(C73/F73-1,"")</f>
        <v/>
      </c>
      <c r="J73" s="266" t="str">
        <f t="shared" ref="J73:J107" si="14">IFERROR(D73-G73,"")</f>
        <v/>
      </c>
      <c r="K73" s="267">
        <v>991</v>
      </c>
      <c r="L73" s="263">
        <v>925</v>
      </c>
      <c r="M73" s="264">
        <f t="shared" ref="M73:M107" si="15">IFERROR(L73/K73,"")</f>
        <v>0.93340060544904135</v>
      </c>
      <c r="N73" s="262">
        <v>0</v>
      </c>
      <c r="O73" s="263">
        <v>0</v>
      </c>
      <c r="P73" s="264" t="str">
        <f t="shared" ref="P73:P108" si="16">IFERROR(O73/N73,"")</f>
        <v/>
      </c>
      <c r="Q73" s="264" t="str">
        <f t="shared" ref="Q73:Q108" si="17">IFERROR(K73/N73-1,"")</f>
        <v/>
      </c>
      <c r="R73" s="264" t="str">
        <f t="shared" ref="R73:R108" si="18">IFERROR(L73/O73-1,"")</f>
        <v/>
      </c>
      <c r="S73" s="266" t="str">
        <f t="shared" ref="S73:S107" si="19">IFERROR(M73-P73,"")</f>
        <v/>
      </c>
    </row>
    <row r="74" spans="1:19" ht="16.5" x14ac:dyDescent="0.3">
      <c r="A74" s="261" t="s">
        <v>298</v>
      </c>
      <c r="B74" s="262">
        <v>0</v>
      </c>
      <c r="C74" s="263">
        <v>0</v>
      </c>
      <c r="D74" s="264" t="str">
        <f t="shared" si="10"/>
        <v/>
      </c>
      <c r="E74" s="262">
        <v>0</v>
      </c>
      <c r="F74" s="263">
        <v>0</v>
      </c>
      <c r="G74" s="264" t="str">
        <f t="shared" si="11"/>
        <v/>
      </c>
      <c r="H74" s="264" t="str">
        <f t="shared" si="12"/>
        <v/>
      </c>
      <c r="I74" s="264" t="str">
        <f t="shared" si="13"/>
        <v/>
      </c>
      <c r="J74" s="266" t="str">
        <f t="shared" si="14"/>
        <v/>
      </c>
      <c r="K74" s="267">
        <v>19050</v>
      </c>
      <c r="L74" s="263">
        <v>14504</v>
      </c>
      <c r="M74" s="264">
        <f t="shared" si="15"/>
        <v>0.76136482939632544</v>
      </c>
      <c r="N74" s="262">
        <v>0</v>
      </c>
      <c r="O74" s="263">
        <v>0</v>
      </c>
      <c r="P74" s="264" t="str">
        <f t="shared" si="16"/>
        <v/>
      </c>
      <c r="Q74" s="264" t="str">
        <f t="shared" si="17"/>
        <v/>
      </c>
      <c r="R74" s="264" t="str">
        <f t="shared" si="18"/>
        <v/>
      </c>
      <c r="S74" s="266" t="str">
        <f t="shared" si="19"/>
        <v/>
      </c>
    </row>
    <row r="75" spans="1:19" ht="16.5" x14ac:dyDescent="0.3">
      <c r="A75" s="261" t="s">
        <v>313</v>
      </c>
      <c r="B75" s="262">
        <v>0</v>
      </c>
      <c r="C75" s="263">
        <v>0</v>
      </c>
      <c r="D75" s="264" t="str">
        <f t="shared" si="10"/>
        <v/>
      </c>
      <c r="E75" s="262">
        <v>0</v>
      </c>
      <c r="F75" s="263">
        <v>0</v>
      </c>
      <c r="G75" s="264" t="str">
        <f t="shared" si="11"/>
        <v/>
      </c>
      <c r="H75" s="264" t="str">
        <f t="shared" si="12"/>
        <v/>
      </c>
      <c r="I75" s="264" t="str">
        <f t="shared" si="13"/>
        <v/>
      </c>
      <c r="J75" s="266" t="str">
        <f t="shared" si="14"/>
        <v/>
      </c>
      <c r="K75" s="267">
        <v>80</v>
      </c>
      <c r="L75" s="263">
        <v>79</v>
      </c>
      <c r="M75" s="264">
        <f t="shared" si="15"/>
        <v>0.98750000000000004</v>
      </c>
      <c r="N75" s="262">
        <v>0</v>
      </c>
      <c r="O75" s="263">
        <v>0</v>
      </c>
      <c r="P75" s="264" t="str">
        <f t="shared" si="16"/>
        <v/>
      </c>
      <c r="Q75" s="264" t="str">
        <f t="shared" si="17"/>
        <v/>
      </c>
      <c r="R75" s="264" t="str">
        <f t="shared" si="18"/>
        <v/>
      </c>
      <c r="S75" s="266" t="str">
        <f t="shared" si="19"/>
        <v/>
      </c>
    </row>
    <row r="76" spans="1:19" ht="16.5" x14ac:dyDescent="0.3">
      <c r="A76" s="261" t="s">
        <v>316</v>
      </c>
      <c r="B76" s="262">
        <v>0</v>
      </c>
      <c r="C76" s="263">
        <v>0</v>
      </c>
      <c r="D76" s="264" t="str">
        <f t="shared" si="10"/>
        <v/>
      </c>
      <c r="E76" s="262">
        <v>0</v>
      </c>
      <c r="F76" s="263">
        <v>0</v>
      </c>
      <c r="G76" s="264" t="str">
        <f t="shared" si="11"/>
        <v/>
      </c>
      <c r="H76" s="264" t="str">
        <f t="shared" si="12"/>
        <v/>
      </c>
      <c r="I76" s="264" t="str">
        <f t="shared" si="13"/>
        <v/>
      </c>
      <c r="J76" s="266" t="str">
        <f t="shared" si="14"/>
        <v/>
      </c>
      <c r="K76" s="267">
        <v>0</v>
      </c>
      <c r="L76" s="263">
        <v>0</v>
      </c>
      <c r="M76" s="264" t="str">
        <f t="shared" si="15"/>
        <v/>
      </c>
      <c r="N76" s="262">
        <v>200</v>
      </c>
      <c r="O76" s="263">
        <v>85</v>
      </c>
      <c r="P76" s="264">
        <f t="shared" si="16"/>
        <v>0.42499999999999999</v>
      </c>
      <c r="Q76" s="264">
        <f t="shared" si="17"/>
        <v>-1</v>
      </c>
      <c r="R76" s="264">
        <f t="shared" si="18"/>
        <v>-1</v>
      </c>
      <c r="S76" s="266" t="str">
        <f t="shared" si="19"/>
        <v/>
      </c>
    </row>
    <row r="77" spans="1:19" ht="16.5" x14ac:dyDescent="0.3">
      <c r="A77" s="261" t="s">
        <v>296</v>
      </c>
      <c r="B77" s="262">
        <v>0</v>
      </c>
      <c r="C77" s="263">
        <v>0</v>
      </c>
      <c r="D77" s="264" t="str">
        <f t="shared" si="10"/>
        <v/>
      </c>
      <c r="E77" s="262">
        <v>0</v>
      </c>
      <c r="F77" s="263">
        <v>0</v>
      </c>
      <c r="G77" s="264" t="str">
        <f t="shared" si="11"/>
        <v/>
      </c>
      <c r="H77" s="264" t="str">
        <f t="shared" si="12"/>
        <v/>
      </c>
      <c r="I77" s="264" t="str">
        <f t="shared" si="13"/>
        <v/>
      </c>
      <c r="J77" s="266" t="str">
        <f t="shared" si="14"/>
        <v/>
      </c>
      <c r="K77" s="267">
        <v>0</v>
      </c>
      <c r="L77" s="263">
        <v>0</v>
      </c>
      <c r="M77" s="264" t="str">
        <f t="shared" si="15"/>
        <v/>
      </c>
      <c r="N77" s="262">
        <v>80</v>
      </c>
      <c r="O77" s="263">
        <v>68</v>
      </c>
      <c r="P77" s="264">
        <f t="shared" si="16"/>
        <v>0.85</v>
      </c>
      <c r="Q77" s="264">
        <f t="shared" si="17"/>
        <v>-1</v>
      </c>
      <c r="R77" s="264">
        <f t="shared" si="18"/>
        <v>-1</v>
      </c>
      <c r="S77" s="266" t="str">
        <f t="shared" si="19"/>
        <v/>
      </c>
    </row>
    <row r="78" spans="1:19" ht="16.5" x14ac:dyDescent="0.3">
      <c r="A78" s="261" t="s">
        <v>314</v>
      </c>
      <c r="B78" s="262">
        <v>0</v>
      </c>
      <c r="C78" s="263">
        <v>0</v>
      </c>
      <c r="D78" s="264" t="str">
        <f t="shared" si="10"/>
        <v/>
      </c>
      <c r="E78" s="262">
        <v>0</v>
      </c>
      <c r="F78" s="263">
        <v>0</v>
      </c>
      <c r="G78" s="264" t="str">
        <f t="shared" si="11"/>
        <v/>
      </c>
      <c r="H78" s="264" t="str">
        <f t="shared" si="12"/>
        <v/>
      </c>
      <c r="I78" s="264" t="str">
        <f t="shared" si="13"/>
        <v/>
      </c>
      <c r="J78" s="266" t="str">
        <f t="shared" si="14"/>
        <v/>
      </c>
      <c r="K78" s="267">
        <v>0</v>
      </c>
      <c r="L78" s="263">
        <v>0</v>
      </c>
      <c r="M78" s="264" t="str">
        <f t="shared" si="15"/>
        <v/>
      </c>
      <c r="N78" s="262">
        <v>80</v>
      </c>
      <c r="O78" s="263">
        <v>14</v>
      </c>
      <c r="P78" s="264">
        <f t="shared" si="16"/>
        <v>0.17499999999999999</v>
      </c>
      <c r="Q78" s="264">
        <f t="shared" si="17"/>
        <v>-1</v>
      </c>
      <c r="R78" s="264">
        <f t="shared" si="18"/>
        <v>-1</v>
      </c>
      <c r="S78" s="266" t="str">
        <f t="shared" si="19"/>
        <v/>
      </c>
    </row>
    <row r="79" spans="1:19" ht="16.5" x14ac:dyDescent="0.3">
      <c r="A79" s="261" t="s">
        <v>308</v>
      </c>
      <c r="B79" s="262">
        <v>0</v>
      </c>
      <c r="C79" s="263">
        <v>0</v>
      </c>
      <c r="D79" s="264" t="str">
        <f t="shared" si="10"/>
        <v/>
      </c>
      <c r="E79" s="262">
        <v>0</v>
      </c>
      <c r="F79" s="263">
        <v>0</v>
      </c>
      <c r="G79" s="264" t="str">
        <f t="shared" si="11"/>
        <v/>
      </c>
      <c r="H79" s="264" t="str">
        <f t="shared" si="12"/>
        <v/>
      </c>
      <c r="I79" s="264" t="str">
        <f t="shared" si="13"/>
        <v/>
      </c>
      <c r="J79" s="266" t="str">
        <f t="shared" si="14"/>
        <v/>
      </c>
      <c r="K79" s="267">
        <v>0</v>
      </c>
      <c r="L79" s="263">
        <v>0</v>
      </c>
      <c r="M79" s="264" t="str">
        <f t="shared" si="15"/>
        <v/>
      </c>
      <c r="N79" s="262">
        <v>68</v>
      </c>
      <c r="O79" s="263">
        <v>0</v>
      </c>
      <c r="P79" s="264">
        <f t="shared" si="16"/>
        <v>0</v>
      </c>
      <c r="Q79" s="264">
        <f t="shared" si="17"/>
        <v>-1</v>
      </c>
      <c r="R79" s="264" t="str">
        <f t="shared" si="18"/>
        <v/>
      </c>
      <c r="S79" s="266" t="str">
        <f t="shared" si="19"/>
        <v/>
      </c>
    </row>
    <row r="80" spans="1:19" ht="16.5" x14ac:dyDescent="0.3">
      <c r="A80" s="261" t="s">
        <v>289</v>
      </c>
      <c r="B80" s="262">
        <v>0</v>
      </c>
      <c r="C80" s="263">
        <v>0</v>
      </c>
      <c r="D80" s="264" t="str">
        <f t="shared" si="10"/>
        <v/>
      </c>
      <c r="E80" s="262">
        <v>0</v>
      </c>
      <c r="F80" s="263">
        <v>0</v>
      </c>
      <c r="G80" s="264" t="str">
        <f t="shared" si="11"/>
        <v/>
      </c>
      <c r="H80" s="264" t="str">
        <f t="shared" si="12"/>
        <v/>
      </c>
      <c r="I80" s="264" t="str">
        <f t="shared" si="13"/>
        <v/>
      </c>
      <c r="J80" s="266" t="str">
        <f t="shared" si="14"/>
        <v/>
      </c>
      <c r="K80" s="267">
        <v>54</v>
      </c>
      <c r="L80" s="263">
        <v>0</v>
      </c>
      <c r="M80" s="264">
        <f t="shared" si="15"/>
        <v>0</v>
      </c>
      <c r="N80" s="262">
        <v>0</v>
      </c>
      <c r="O80" s="263">
        <v>0</v>
      </c>
      <c r="P80" s="264" t="str">
        <f t="shared" si="16"/>
        <v/>
      </c>
      <c r="Q80" s="264" t="str">
        <f t="shared" si="17"/>
        <v/>
      </c>
      <c r="R80" s="264" t="str">
        <f t="shared" si="18"/>
        <v/>
      </c>
      <c r="S80" s="266" t="str">
        <f t="shared" si="19"/>
        <v/>
      </c>
    </row>
    <row r="81" spans="1:19" ht="16.5" x14ac:dyDescent="0.3">
      <c r="A81" s="261" t="s">
        <v>111</v>
      </c>
      <c r="B81" s="262">
        <v>0</v>
      </c>
      <c r="C81" s="263">
        <v>0</v>
      </c>
      <c r="D81" s="264" t="str">
        <f t="shared" si="10"/>
        <v/>
      </c>
      <c r="E81" s="262">
        <v>0</v>
      </c>
      <c r="F81" s="263">
        <v>0</v>
      </c>
      <c r="G81" s="264" t="str">
        <f t="shared" si="11"/>
        <v/>
      </c>
      <c r="H81" s="264" t="str">
        <f t="shared" si="12"/>
        <v/>
      </c>
      <c r="I81" s="264" t="str">
        <f t="shared" si="13"/>
        <v/>
      </c>
      <c r="J81" s="266" t="str">
        <f t="shared" si="14"/>
        <v/>
      </c>
      <c r="K81" s="267">
        <v>216</v>
      </c>
      <c r="L81" s="263">
        <v>0</v>
      </c>
      <c r="M81" s="264">
        <f t="shared" si="15"/>
        <v>0</v>
      </c>
      <c r="N81" s="262">
        <v>0</v>
      </c>
      <c r="O81" s="263">
        <v>0</v>
      </c>
      <c r="P81" s="264" t="str">
        <f t="shared" si="16"/>
        <v/>
      </c>
      <c r="Q81" s="264" t="str">
        <f t="shared" si="17"/>
        <v/>
      </c>
      <c r="R81" s="264" t="str">
        <f t="shared" si="18"/>
        <v/>
      </c>
      <c r="S81" s="266" t="str">
        <f t="shared" si="19"/>
        <v/>
      </c>
    </row>
    <row r="82" spans="1:19" ht="16.5" x14ac:dyDescent="0.3">
      <c r="A82" s="261" t="s">
        <v>300</v>
      </c>
      <c r="B82" s="262">
        <v>0</v>
      </c>
      <c r="C82" s="263">
        <v>0</v>
      </c>
      <c r="D82" s="264" t="str">
        <f t="shared" si="10"/>
        <v/>
      </c>
      <c r="E82" s="262">
        <v>0</v>
      </c>
      <c r="F82" s="263">
        <v>0</v>
      </c>
      <c r="G82" s="264" t="str">
        <f t="shared" si="11"/>
        <v/>
      </c>
      <c r="H82" s="264" t="str">
        <f t="shared" si="12"/>
        <v/>
      </c>
      <c r="I82" s="264" t="str">
        <f t="shared" si="13"/>
        <v/>
      </c>
      <c r="J82" s="266" t="str">
        <f t="shared" si="14"/>
        <v/>
      </c>
      <c r="K82" s="267">
        <v>0</v>
      </c>
      <c r="L82" s="263">
        <v>0</v>
      </c>
      <c r="M82" s="264" t="str">
        <f t="shared" si="15"/>
        <v/>
      </c>
      <c r="N82" s="262">
        <v>88</v>
      </c>
      <c r="O82" s="263">
        <v>0</v>
      </c>
      <c r="P82" s="264">
        <f t="shared" si="16"/>
        <v>0</v>
      </c>
      <c r="Q82" s="264">
        <f t="shared" si="17"/>
        <v>-1</v>
      </c>
      <c r="R82" s="264" t="str">
        <f t="shared" si="18"/>
        <v/>
      </c>
      <c r="S82" s="266" t="str">
        <f t="shared" si="19"/>
        <v/>
      </c>
    </row>
    <row r="83" spans="1:19" ht="17.25" thickBot="1" x14ac:dyDescent="0.35">
      <c r="A83" s="261" t="s">
        <v>312</v>
      </c>
      <c r="B83" s="262">
        <v>0</v>
      </c>
      <c r="C83" s="263">
        <v>0</v>
      </c>
      <c r="D83" s="264" t="str">
        <f t="shared" si="10"/>
        <v/>
      </c>
      <c r="E83" s="262">
        <v>300</v>
      </c>
      <c r="F83" s="263">
        <v>127</v>
      </c>
      <c r="G83" s="264">
        <f t="shared" si="11"/>
        <v>0.42333333333333334</v>
      </c>
      <c r="H83" s="264">
        <f t="shared" si="12"/>
        <v>-1</v>
      </c>
      <c r="I83" s="264">
        <f t="shared" si="13"/>
        <v>-1</v>
      </c>
      <c r="J83" s="266" t="str">
        <f t="shared" si="14"/>
        <v/>
      </c>
      <c r="K83" s="267">
        <v>0</v>
      </c>
      <c r="L83" s="263">
        <v>0</v>
      </c>
      <c r="M83" s="264" t="str">
        <f t="shared" si="15"/>
        <v/>
      </c>
      <c r="N83" s="262">
        <v>1950</v>
      </c>
      <c r="O83" s="263">
        <v>872</v>
      </c>
      <c r="P83" s="264">
        <f t="shared" si="16"/>
        <v>0.44717948717948719</v>
      </c>
      <c r="Q83" s="264">
        <f t="shared" si="17"/>
        <v>-1</v>
      </c>
      <c r="R83" s="264">
        <f t="shared" si="18"/>
        <v>-1</v>
      </c>
      <c r="S83" s="266" t="str">
        <f t="shared" si="19"/>
        <v/>
      </c>
    </row>
    <row r="84" spans="1:19" ht="17.25" thickTop="1" x14ac:dyDescent="0.3">
      <c r="A84" s="280" t="s">
        <v>244</v>
      </c>
      <c r="B84" s="281">
        <v>229454</v>
      </c>
      <c r="C84" s="282">
        <v>209138</v>
      </c>
      <c r="D84" s="283">
        <f t="shared" si="10"/>
        <v>0.91145937747871031</v>
      </c>
      <c r="E84" s="281">
        <v>193849</v>
      </c>
      <c r="F84" s="282">
        <v>180334</v>
      </c>
      <c r="G84" s="283">
        <f t="shared" si="11"/>
        <v>0.93028078555989457</v>
      </c>
      <c r="H84" s="283">
        <f t="shared" si="12"/>
        <v>0.18367389050240135</v>
      </c>
      <c r="I84" s="283">
        <f t="shared" si="13"/>
        <v>0.15972584204864315</v>
      </c>
      <c r="J84" s="284">
        <f t="shared" si="14"/>
        <v>-1.8821408081184265E-2</v>
      </c>
      <c r="K84" s="285">
        <v>1413443</v>
      </c>
      <c r="L84" s="282">
        <v>1232700</v>
      </c>
      <c r="M84" s="283">
        <f t="shared" si="15"/>
        <v>0.87212572420677736</v>
      </c>
      <c r="N84" s="281">
        <v>1313004</v>
      </c>
      <c r="O84" s="282">
        <v>1125024</v>
      </c>
      <c r="P84" s="283">
        <f t="shared" si="16"/>
        <v>0.85683211932332271</v>
      </c>
      <c r="Q84" s="283">
        <f t="shared" si="17"/>
        <v>7.6495578078970006E-2</v>
      </c>
      <c r="R84" s="283">
        <f t="shared" si="18"/>
        <v>9.5709958187558675E-2</v>
      </c>
      <c r="S84" s="284">
        <f t="shared" si="19"/>
        <v>1.5293604883454659E-2</v>
      </c>
    </row>
    <row r="85" spans="1:19" ht="16.5" x14ac:dyDescent="0.3">
      <c r="A85" s="261" t="s">
        <v>107</v>
      </c>
      <c r="B85" s="262">
        <v>113658</v>
      </c>
      <c r="C85" s="263">
        <v>104136</v>
      </c>
      <c r="D85" s="264">
        <f t="shared" si="10"/>
        <v>0.91622235126431928</v>
      </c>
      <c r="E85" s="262">
        <v>100706</v>
      </c>
      <c r="F85" s="263">
        <v>95499</v>
      </c>
      <c r="G85" s="264">
        <f t="shared" si="11"/>
        <v>0.94829503703850815</v>
      </c>
      <c r="H85" s="264">
        <f t="shared" si="12"/>
        <v>0.12861199928504763</v>
      </c>
      <c r="I85" s="264">
        <f t="shared" si="13"/>
        <v>9.0440737599346566E-2</v>
      </c>
      <c r="J85" s="266">
        <f t="shared" si="14"/>
        <v>-3.2072685774188869E-2</v>
      </c>
      <c r="K85" s="267">
        <v>728833</v>
      </c>
      <c r="L85" s="263">
        <v>641197</v>
      </c>
      <c r="M85" s="264">
        <f t="shared" si="15"/>
        <v>0.8797584631870401</v>
      </c>
      <c r="N85" s="262">
        <v>692158</v>
      </c>
      <c r="O85" s="263">
        <v>603898</v>
      </c>
      <c r="P85" s="264">
        <f t="shared" si="16"/>
        <v>0.87248576192141103</v>
      </c>
      <c r="Q85" s="264">
        <f t="shared" si="17"/>
        <v>5.2986456849447583E-2</v>
      </c>
      <c r="R85" s="264">
        <f t="shared" si="18"/>
        <v>6.1763741559005103E-2</v>
      </c>
      <c r="S85" s="266">
        <f t="shared" si="19"/>
        <v>7.2727012656290668E-3</v>
      </c>
    </row>
    <row r="86" spans="1:19" ht="16.5" x14ac:dyDescent="0.3">
      <c r="A86" s="261" t="s">
        <v>118</v>
      </c>
      <c r="B86" s="262">
        <v>39028</v>
      </c>
      <c r="C86" s="263">
        <v>36503</v>
      </c>
      <c r="D86" s="264">
        <f t="shared" si="10"/>
        <v>0.93530285948549763</v>
      </c>
      <c r="E86" s="262">
        <v>29746</v>
      </c>
      <c r="F86" s="263">
        <v>27348</v>
      </c>
      <c r="G86" s="264">
        <f t="shared" si="11"/>
        <v>0.91938411887312577</v>
      </c>
      <c r="H86" s="264">
        <f t="shared" si="12"/>
        <v>0.31204195522086997</v>
      </c>
      <c r="I86" s="264">
        <f t="shared" si="13"/>
        <v>0.33475939739651883</v>
      </c>
      <c r="J86" s="266">
        <f t="shared" si="14"/>
        <v>1.5918740612371862E-2</v>
      </c>
      <c r="K86" s="267">
        <v>213289</v>
      </c>
      <c r="L86" s="263">
        <v>188845</v>
      </c>
      <c r="M86" s="264">
        <f t="shared" si="15"/>
        <v>0.88539493363464594</v>
      </c>
      <c r="N86" s="262">
        <v>203926</v>
      </c>
      <c r="O86" s="263">
        <v>176913</v>
      </c>
      <c r="P86" s="264">
        <f t="shared" si="16"/>
        <v>0.86753528240636313</v>
      </c>
      <c r="Q86" s="264">
        <f t="shared" si="17"/>
        <v>4.5913713798142464E-2</v>
      </c>
      <c r="R86" s="264">
        <f t="shared" si="18"/>
        <v>6.7445580596112276E-2</v>
      </c>
      <c r="S86" s="266">
        <f t="shared" si="19"/>
        <v>1.7859651228282813E-2</v>
      </c>
    </row>
    <row r="87" spans="1:19" ht="16.5" x14ac:dyDescent="0.3">
      <c r="A87" s="261" t="s">
        <v>124</v>
      </c>
      <c r="B87" s="262">
        <v>26048</v>
      </c>
      <c r="C87" s="263">
        <v>23104</v>
      </c>
      <c r="D87" s="264">
        <f t="shared" si="10"/>
        <v>0.88697788697788693</v>
      </c>
      <c r="E87" s="262">
        <v>18352</v>
      </c>
      <c r="F87" s="263">
        <v>16684</v>
      </c>
      <c r="G87" s="264">
        <f t="shared" si="11"/>
        <v>0.90911072362685263</v>
      </c>
      <c r="H87" s="264">
        <f t="shared" si="12"/>
        <v>0.41935483870967749</v>
      </c>
      <c r="I87" s="264">
        <f t="shared" si="13"/>
        <v>0.38479980819947257</v>
      </c>
      <c r="J87" s="266">
        <f t="shared" si="14"/>
        <v>-2.2132836648965704E-2</v>
      </c>
      <c r="K87" s="267">
        <v>140896</v>
      </c>
      <c r="L87" s="263">
        <v>119225</v>
      </c>
      <c r="M87" s="264">
        <f t="shared" si="15"/>
        <v>0.84619151714739949</v>
      </c>
      <c r="N87" s="262">
        <v>125504</v>
      </c>
      <c r="O87" s="263">
        <v>103546</v>
      </c>
      <c r="P87" s="264">
        <f t="shared" si="16"/>
        <v>0.82504143294237631</v>
      </c>
      <c r="Q87" s="264">
        <f t="shared" si="17"/>
        <v>0.12264150943396235</v>
      </c>
      <c r="R87" s="264">
        <f t="shared" si="18"/>
        <v>0.15142062464991413</v>
      </c>
      <c r="S87" s="266">
        <f t="shared" si="19"/>
        <v>2.1150084205023179E-2</v>
      </c>
    </row>
    <row r="88" spans="1:19" ht="16.5" x14ac:dyDescent="0.3">
      <c r="A88" s="261" t="s">
        <v>127</v>
      </c>
      <c r="B88" s="262">
        <v>17422</v>
      </c>
      <c r="C88" s="263">
        <v>15588</v>
      </c>
      <c r="D88" s="264">
        <f t="shared" si="10"/>
        <v>0.89473080013775685</v>
      </c>
      <c r="E88" s="262">
        <v>14099</v>
      </c>
      <c r="F88" s="263">
        <v>13880</v>
      </c>
      <c r="G88" s="264">
        <f t="shared" si="11"/>
        <v>0.9844669834740053</v>
      </c>
      <c r="H88" s="264">
        <f t="shared" si="12"/>
        <v>0.23569047450173763</v>
      </c>
      <c r="I88" s="264">
        <f t="shared" si="13"/>
        <v>0.12305475504322771</v>
      </c>
      <c r="J88" s="266">
        <f t="shared" si="14"/>
        <v>-8.9736183336248443E-2</v>
      </c>
      <c r="K88" s="267">
        <v>111557</v>
      </c>
      <c r="L88" s="263">
        <v>99896</v>
      </c>
      <c r="M88" s="264">
        <f t="shared" si="15"/>
        <v>0.89547047697589577</v>
      </c>
      <c r="N88" s="262">
        <v>92639</v>
      </c>
      <c r="O88" s="263">
        <v>80411</v>
      </c>
      <c r="P88" s="264">
        <f t="shared" si="16"/>
        <v>0.8680037565172336</v>
      </c>
      <c r="Q88" s="264">
        <f t="shared" si="17"/>
        <v>0.2042120489210808</v>
      </c>
      <c r="R88" s="264">
        <f t="shared" si="18"/>
        <v>0.24231759336409198</v>
      </c>
      <c r="S88" s="266">
        <f t="shared" si="19"/>
        <v>2.7466720458662164E-2</v>
      </c>
    </row>
    <row r="89" spans="1:19" ht="16.5" x14ac:dyDescent="0.3">
      <c r="A89" s="261" t="s">
        <v>125</v>
      </c>
      <c r="B89" s="262">
        <v>17112</v>
      </c>
      <c r="C89" s="263">
        <v>15866</v>
      </c>
      <c r="D89" s="264">
        <f t="shared" si="10"/>
        <v>0.92718560074801304</v>
      </c>
      <c r="E89" s="262">
        <v>17112</v>
      </c>
      <c r="F89" s="263">
        <v>15774</v>
      </c>
      <c r="G89" s="264">
        <f t="shared" si="11"/>
        <v>0.92180925666199154</v>
      </c>
      <c r="H89" s="264">
        <f t="shared" si="12"/>
        <v>0</v>
      </c>
      <c r="I89" s="264">
        <f t="shared" si="13"/>
        <v>5.8323824014201442E-3</v>
      </c>
      <c r="J89" s="266">
        <f t="shared" si="14"/>
        <v>5.3763440860215006E-3</v>
      </c>
      <c r="K89" s="267">
        <v>115920</v>
      </c>
      <c r="L89" s="263">
        <v>102299</v>
      </c>
      <c r="M89" s="264">
        <f t="shared" si="15"/>
        <v>0.88249654934437538</v>
      </c>
      <c r="N89" s="262">
        <v>110457</v>
      </c>
      <c r="O89" s="263">
        <v>91301</v>
      </c>
      <c r="P89" s="264">
        <f t="shared" si="16"/>
        <v>0.82657504730347553</v>
      </c>
      <c r="Q89" s="264">
        <f t="shared" si="17"/>
        <v>4.9458160189032929E-2</v>
      </c>
      <c r="R89" s="264">
        <f t="shared" si="18"/>
        <v>0.12045870253337854</v>
      </c>
      <c r="S89" s="266">
        <f t="shared" si="19"/>
        <v>5.5921502040899851E-2</v>
      </c>
    </row>
    <row r="90" spans="1:19" ht="16.5" x14ac:dyDescent="0.3">
      <c r="A90" s="261" t="s">
        <v>106</v>
      </c>
      <c r="B90" s="262">
        <v>12936</v>
      </c>
      <c r="C90" s="263">
        <v>11143</v>
      </c>
      <c r="D90" s="264">
        <f t="shared" si="10"/>
        <v>0.86139455782312924</v>
      </c>
      <c r="E90" s="262">
        <v>10584</v>
      </c>
      <c r="F90" s="263">
        <v>8772</v>
      </c>
      <c r="G90" s="264">
        <f t="shared" si="11"/>
        <v>0.82879818594104304</v>
      </c>
      <c r="H90" s="264">
        <f t="shared" si="12"/>
        <v>0.22222222222222232</v>
      </c>
      <c r="I90" s="264">
        <f t="shared" si="13"/>
        <v>0.27029183766529874</v>
      </c>
      <c r="J90" s="266">
        <f t="shared" si="14"/>
        <v>3.2596371882086195E-2</v>
      </c>
      <c r="K90" s="267">
        <v>79416</v>
      </c>
      <c r="L90" s="263">
        <v>65767</v>
      </c>
      <c r="M90" s="264">
        <f t="shared" si="15"/>
        <v>0.82813286995063962</v>
      </c>
      <c r="N90" s="262">
        <v>65268</v>
      </c>
      <c r="O90" s="263">
        <v>52931</v>
      </c>
      <c r="P90" s="264">
        <f t="shared" si="16"/>
        <v>0.81097934669363236</v>
      </c>
      <c r="Q90" s="264">
        <f t="shared" si="17"/>
        <v>0.21676778819635967</v>
      </c>
      <c r="R90" s="264">
        <f t="shared" si="18"/>
        <v>0.24250439251100486</v>
      </c>
      <c r="S90" s="266">
        <f t="shared" si="19"/>
        <v>1.7153523257007253E-2</v>
      </c>
    </row>
    <row r="91" spans="1:19" ht="16.5" x14ac:dyDescent="0.3">
      <c r="A91" s="261" t="s">
        <v>132</v>
      </c>
      <c r="B91" s="262">
        <v>3250</v>
      </c>
      <c r="C91" s="263">
        <v>2798</v>
      </c>
      <c r="D91" s="264">
        <f t="shared" si="10"/>
        <v>0.8609230769230769</v>
      </c>
      <c r="E91" s="262">
        <v>3250</v>
      </c>
      <c r="F91" s="263">
        <v>2377</v>
      </c>
      <c r="G91" s="264">
        <f t="shared" si="11"/>
        <v>0.73138461538461541</v>
      </c>
      <c r="H91" s="264">
        <f t="shared" si="12"/>
        <v>0</v>
      </c>
      <c r="I91" s="264">
        <f t="shared" si="13"/>
        <v>0.1771140092553638</v>
      </c>
      <c r="J91" s="266">
        <f t="shared" si="14"/>
        <v>0.12953846153846149</v>
      </c>
      <c r="K91" s="267">
        <v>22250</v>
      </c>
      <c r="L91" s="263">
        <v>14933</v>
      </c>
      <c r="M91" s="264">
        <f t="shared" si="15"/>
        <v>0.67114606741573035</v>
      </c>
      <c r="N91" s="262">
        <v>22500</v>
      </c>
      <c r="O91" s="263">
        <v>15863</v>
      </c>
      <c r="P91" s="264">
        <f t="shared" si="16"/>
        <v>0.70502222222222222</v>
      </c>
      <c r="Q91" s="264">
        <f t="shared" si="17"/>
        <v>-1.1111111111111072E-2</v>
      </c>
      <c r="R91" s="264">
        <f t="shared" si="18"/>
        <v>-5.8626993632982405E-2</v>
      </c>
      <c r="S91" s="266">
        <f t="shared" si="19"/>
        <v>-3.3876154806491865E-2</v>
      </c>
    </row>
    <row r="92" spans="1:19" ht="16.5" x14ac:dyDescent="0.3">
      <c r="A92" s="261" t="s">
        <v>306</v>
      </c>
      <c r="B92" s="262">
        <v>0</v>
      </c>
      <c r="C92" s="263">
        <v>0</v>
      </c>
      <c r="D92" s="264" t="str">
        <f t="shared" si="10"/>
        <v/>
      </c>
      <c r="E92" s="262">
        <v>0</v>
      </c>
      <c r="F92" s="263">
        <v>0</v>
      </c>
      <c r="G92" s="264" t="str">
        <f t="shared" si="11"/>
        <v/>
      </c>
      <c r="H92" s="264" t="str">
        <f t="shared" si="12"/>
        <v/>
      </c>
      <c r="I92" s="264" t="str">
        <f t="shared" si="13"/>
        <v/>
      </c>
      <c r="J92" s="266" t="str">
        <f t="shared" si="14"/>
        <v/>
      </c>
      <c r="K92" s="267">
        <v>0</v>
      </c>
      <c r="L92" s="263">
        <v>0</v>
      </c>
      <c r="M92" s="264" t="str">
        <f t="shared" si="15"/>
        <v/>
      </c>
      <c r="N92" s="262">
        <v>240</v>
      </c>
      <c r="O92" s="263">
        <v>0</v>
      </c>
      <c r="P92" s="264">
        <f t="shared" si="16"/>
        <v>0</v>
      </c>
      <c r="Q92" s="264">
        <f t="shared" si="17"/>
        <v>-1</v>
      </c>
      <c r="R92" s="264" t="str">
        <f t="shared" si="18"/>
        <v/>
      </c>
      <c r="S92" s="266" t="str">
        <f t="shared" si="19"/>
        <v/>
      </c>
    </row>
    <row r="93" spans="1:19" ht="16.5" x14ac:dyDescent="0.3">
      <c r="A93" s="261" t="s">
        <v>302</v>
      </c>
      <c r="B93" s="262">
        <v>0</v>
      </c>
      <c r="C93" s="263">
        <v>0</v>
      </c>
      <c r="D93" s="264" t="str">
        <f t="shared" si="10"/>
        <v/>
      </c>
      <c r="E93" s="262">
        <v>0</v>
      </c>
      <c r="F93" s="263">
        <v>0</v>
      </c>
      <c r="G93" s="264" t="str">
        <f t="shared" si="11"/>
        <v/>
      </c>
      <c r="H93" s="264" t="str">
        <f t="shared" si="12"/>
        <v/>
      </c>
      <c r="I93" s="264" t="str">
        <f t="shared" si="13"/>
        <v/>
      </c>
      <c r="J93" s="266" t="str">
        <f t="shared" si="14"/>
        <v/>
      </c>
      <c r="K93" s="267">
        <v>1042</v>
      </c>
      <c r="L93" s="263">
        <v>342</v>
      </c>
      <c r="M93" s="264">
        <f t="shared" si="15"/>
        <v>0.32821497120921306</v>
      </c>
      <c r="N93" s="262">
        <v>0</v>
      </c>
      <c r="O93" s="263">
        <v>0</v>
      </c>
      <c r="P93" s="264" t="str">
        <f t="shared" si="16"/>
        <v/>
      </c>
      <c r="Q93" s="264" t="str">
        <f t="shared" si="17"/>
        <v/>
      </c>
      <c r="R93" s="264" t="str">
        <f t="shared" si="18"/>
        <v/>
      </c>
      <c r="S93" s="266" t="str">
        <f t="shared" si="19"/>
        <v/>
      </c>
    </row>
    <row r="94" spans="1:19" ht="16.5" x14ac:dyDescent="0.3">
      <c r="A94" s="261" t="s">
        <v>122</v>
      </c>
      <c r="B94" s="262">
        <v>0</v>
      </c>
      <c r="C94" s="263">
        <v>0</v>
      </c>
      <c r="D94" s="264" t="str">
        <f t="shared" si="10"/>
        <v/>
      </c>
      <c r="E94" s="262">
        <v>0</v>
      </c>
      <c r="F94" s="263">
        <v>0</v>
      </c>
      <c r="G94" s="264" t="str">
        <f t="shared" si="11"/>
        <v/>
      </c>
      <c r="H94" s="264" t="str">
        <f t="shared" si="12"/>
        <v/>
      </c>
      <c r="I94" s="264" t="str">
        <f t="shared" si="13"/>
        <v/>
      </c>
      <c r="J94" s="266" t="str">
        <f t="shared" si="14"/>
        <v/>
      </c>
      <c r="K94" s="267">
        <v>0</v>
      </c>
      <c r="L94" s="263">
        <v>0</v>
      </c>
      <c r="M94" s="264" t="str">
        <f t="shared" si="15"/>
        <v/>
      </c>
      <c r="N94" s="262">
        <v>144</v>
      </c>
      <c r="O94" s="263">
        <v>7</v>
      </c>
      <c r="P94" s="264">
        <f t="shared" si="16"/>
        <v>4.8611111111111112E-2</v>
      </c>
      <c r="Q94" s="264">
        <f t="shared" si="17"/>
        <v>-1</v>
      </c>
      <c r="R94" s="264">
        <f t="shared" si="18"/>
        <v>-1</v>
      </c>
      <c r="S94" s="266" t="str">
        <f t="shared" si="19"/>
        <v/>
      </c>
    </row>
    <row r="95" spans="1:19" ht="16.5" x14ac:dyDescent="0.3">
      <c r="A95" s="261" t="s">
        <v>296</v>
      </c>
      <c r="B95" s="262">
        <v>0</v>
      </c>
      <c r="C95" s="263">
        <v>0</v>
      </c>
      <c r="D95" s="264" t="str">
        <f t="shared" si="10"/>
        <v/>
      </c>
      <c r="E95" s="262">
        <v>0</v>
      </c>
      <c r="F95" s="263">
        <v>0</v>
      </c>
      <c r="G95" s="264" t="str">
        <f t="shared" si="11"/>
        <v/>
      </c>
      <c r="H95" s="264" t="str">
        <f t="shared" si="12"/>
        <v/>
      </c>
      <c r="I95" s="264" t="str">
        <f t="shared" si="13"/>
        <v/>
      </c>
      <c r="J95" s="266" t="str">
        <f t="shared" si="14"/>
        <v/>
      </c>
      <c r="K95" s="267">
        <v>240</v>
      </c>
      <c r="L95" s="263">
        <v>196</v>
      </c>
      <c r="M95" s="264">
        <f t="shared" si="15"/>
        <v>0.81666666666666665</v>
      </c>
      <c r="N95" s="262">
        <v>80</v>
      </c>
      <c r="O95" s="263">
        <v>68</v>
      </c>
      <c r="P95" s="264">
        <f t="shared" si="16"/>
        <v>0.85</v>
      </c>
      <c r="Q95" s="264">
        <f t="shared" si="17"/>
        <v>2</v>
      </c>
      <c r="R95" s="264">
        <f t="shared" si="18"/>
        <v>1.8823529411764706</v>
      </c>
      <c r="S95" s="266">
        <f t="shared" si="19"/>
        <v>-3.3333333333333326E-2</v>
      </c>
    </row>
    <row r="96" spans="1:19" ht="17.25" thickBot="1" x14ac:dyDescent="0.35">
      <c r="A96" s="261" t="s">
        <v>300</v>
      </c>
      <c r="B96" s="262">
        <v>0</v>
      </c>
      <c r="C96" s="263">
        <v>0</v>
      </c>
      <c r="D96" s="264" t="str">
        <f t="shared" si="10"/>
        <v/>
      </c>
      <c r="E96" s="262">
        <v>0</v>
      </c>
      <c r="F96" s="263">
        <v>0</v>
      </c>
      <c r="G96" s="264" t="str">
        <f t="shared" si="11"/>
        <v/>
      </c>
      <c r="H96" s="264" t="str">
        <f t="shared" si="12"/>
        <v/>
      </c>
      <c r="I96" s="264" t="str">
        <f t="shared" si="13"/>
        <v/>
      </c>
      <c r="J96" s="266" t="str">
        <f t="shared" si="14"/>
        <v/>
      </c>
      <c r="K96" s="267">
        <v>0</v>
      </c>
      <c r="L96" s="263">
        <v>0</v>
      </c>
      <c r="M96" s="264" t="str">
        <f t="shared" si="15"/>
        <v/>
      </c>
      <c r="N96" s="262">
        <v>88</v>
      </c>
      <c r="O96" s="263">
        <v>86</v>
      </c>
      <c r="P96" s="264">
        <f t="shared" si="16"/>
        <v>0.97727272727272729</v>
      </c>
      <c r="Q96" s="264">
        <f t="shared" si="17"/>
        <v>-1</v>
      </c>
      <c r="R96" s="264">
        <f t="shared" si="18"/>
        <v>-1</v>
      </c>
      <c r="S96" s="266" t="str">
        <f t="shared" si="19"/>
        <v/>
      </c>
    </row>
    <row r="97" spans="1:19" ht="17.25" thickTop="1" x14ac:dyDescent="0.3">
      <c r="A97" s="280" t="s">
        <v>270</v>
      </c>
      <c r="B97" s="281">
        <v>54916</v>
      </c>
      <c r="C97" s="282">
        <v>47038</v>
      </c>
      <c r="D97" s="283">
        <f t="shared" si="10"/>
        <v>0.85654454075315023</v>
      </c>
      <c r="E97" s="281">
        <v>57462</v>
      </c>
      <c r="F97" s="282">
        <v>49055</v>
      </c>
      <c r="G97" s="283">
        <f t="shared" si="11"/>
        <v>0.85369461557203019</v>
      </c>
      <c r="H97" s="283">
        <f t="shared" si="12"/>
        <v>-4.4307542375831011E-2</v>
      </c>
      <c r="I97" s="283">
        <f t="shared" si="13"/>
        <v>-4.1117113444093412E-2</v>
      </c>
      <c r="J97" s="284">
        <f t="shared" si="14"/>
        <v>2.8499251811200388E-3</v>
      </c>
      <c r="K97" s="285">
        <v>365110</v>
      </c>
      <c r="L97" s="282">
        <v>289076</v>
      </c>
      <c r="M97" s="283">
        <f t="shared" si="15"/>
        <v>0.79175043137684531</v>
      </c>
      <c r="N97" s="281">
        <v>325057</v>
      </c>
      <c r="O97" s="282">
        <v>269806</v>
      </c>
      <c r="P97" s="283">
        <f t="shared" si="16"/>
        <v>0.83002673377284597</v>
      </c>
      <c r="Q97" s="283">
        <f t="shared" si="17"/>
        <v>0.1232183893901686</v>
      </c>
      <c r="R97" s="283">
        <f t="shared" si="18"/>
        <v>7.1421688175948628E-2</v>
      </c>
      <c r="S97" s="284">
        <f t="shared" si="19"/>
        <v>-3.8276302396000661E-2</v>
      </c>
    </row>
    <row r="98" spans="1:19" ht="16.5" x14ac:dyDescent="0.3">
      <c r="A98" s="261" t="s">
        <v>107</v>
      </c>
      <c r="B98" s="262">
        <v>32556</v>
      </c>
      <c r="C98" s="263">
        <v>28033</v>
      </c>
      <c r="D98" s="264">
        <f t="shared" si="10"/>
        <v>0.86107015603882542</v>
      </c>
      <c r="E98" s="262">
        <v>23830</v>
      </c>
      <c r="F98" s="263">
        <v>21298</v>
      </c>
      <c r="G98" s="264">
        <f t="shared" si="11"/>
        <v>0.89374737725556019</v>
      </c>
      <c r="H98" s="264">
        <f t="shared" si="12"/>
        <v>0.36617708770457402</v>
      </c>
      <c r="I98" s="264">
        <f t="shared" si="13"/>
        <v>0.31622687576298247</v>
      </c>
      <c r="J98" s="266">
        <f t="shared" si="14"/>
        <v>-3.2677221216734775E-2</v>
      </c>
      <c r="K98" s="267">
        <v>165851</v>
      </c>
      <c r="L98" s="263">
        <v>134161</v>
      </c>
      <c r="M98" s="264">
        <f t="shared" si="15"/>
        <v>0.80892487835466775</v>
      </c>
      <c r="N98" s="262">
        <v>198968</v>
      </c>
      <c r="O98" s="263">
        <v>169068</v>
      </c>
      <c r="P98" s="264">
        <f t="shared" si="16"/>
        <v>0.84972457882674601</v>
      </c>
      <c r="Q98" s="264">
        <f t="shared" si="17"/>
        <v>-0.16644385026737973</v>
      </c>
      <c r="R98" s="264">
        <f t="shared" si="18"/>
        <v>-0.20646722029006082</v>
      </c>
      <c r="S98" s="266">
        <f t="shared" si="19"/>
        <v>-4.079970047207826E-2</v>
      </c>
    </row>
    <row r="99" spans="1:19" ht="16.5" x14ac:dyDescent="0.3">
      <c r="A99" s="261" t="s">
        <v>109</v>
      </c>
      <c r="B99" s="262">
        <v>13438</v>
      </c>
      <c r="C99" s="263">
        <v>11427</v>
      </c>
      <c r="D99" s="264">
        <f t="shared" si="10"/>
        <v>0.85034975442774219</v>
      </c>
      <c r="E99" s="262">
        <v>21780</v>
      </c>
      <c r="F99" s="263">
        <v>17892</v>
      </c>
      <c r="G99" s="264">
        <f t="shared" si="11"/>
        <v>0.82148760330578507</v>
      </c>
      <c r="H99" s="264">
        <f t="shared" si="12"/>
        <v>-0.38301193755739216</v>
      </c>
      <c r="I99" s="264">
        <f t="shared" si="13"/>
        <v>-0.36133467471495639</v>
      </c>
      <c r="J99" s="266">
        <f t="shared" si="14"/>
        <v>2.8862151121957114E-2</v>
      </c>
      <c r="K99" s="267">
        <v>141274</v>
      </c>
      <c r="L99" s="263">
        <v>108944</v>
      </c>
      <c r="M99" s="264">
        <f t="shared" si="15"/>
        <v>0.77115392782819203</v>
      </c>
      <c r="N99" s="262">
        <v>60750</v>
      </c>
      <c r="O99" s="263">
        <v>50655</v>
      </c>
      <c r="P99" s="264">
        <f t="shared" si="16"/>
        <v>0.83382716049382721</v>
      </c>
      <c r="Q99" s="264">
        <f t="shared" si="17"/>
        <v>1.3254979423868312</v>
      </c>
      <c r="R99" s="264">
        <f t="shared" si="18"/>
        <v>1.1507057546145494</v>
      </c>
      <c r="S99" s="266">
        <f t="shared" si="19"/>
        <v>-6.2673232665635181E-2</v>
      </c>
    </row>
    <row r="100" spans="1:19" ht="16.5" x14ac:dyDescent="0.3">
      <c r="A100" s="261" t="s">
        <v>108</v>
      </c>
      <c r="B100" s="262">
        <v>8520</v>
      </c>
      <c r="C100" s="263">
        <v>7239</v>
      </c>
      <c r="D100" s="264">
        <f t="shared" si="10"/>
        <v>0.8496478873239437</v>
      </c>
      <c r="E100" s="262">
        <v>8720</v>
      </c>
      <c r="F100" s="263">
        <v>7151</v>
      </c>
      <c r="G100" s="264">
        <f t="shared" si="11"/>
        <v>0.82006880733944953</v>
      </c>
      <c r="H100" s="264">
        <f t="shared" si="12"/>
        <v>-2.2935779816513735E-2</v>
      </c>
      <c r="I100" s="264">
        <f t="shared" si="13"/>
        <v>1.2305971192840159E-2</v>
      </c>
      <c r="J100" s="266">
        <f t="shared" si="14"/>
        <v>2.9579079984494161E-2</v>
      </c>
      <c r="K100" s="267">
        <v>41652</v>
      </c>
      <c r="L100" s="263">
        <v>34660</v>
      </c>
      <c r="M100" s="264">
        <f t="shared" si="15"/>
        <v>0.83213291078459617</v>
      </c>
      <c r="N100" s="262">
        <v>33912</v>
      </c>
      <c r="O100" s="263">
        <v>26411</v>
      </c>
      <c r="P100" s="264">
        <f t="shared" si="16"/>
        <v>0.77880986081623027</v>
      </c>
      <c r="Q100" s="264">
        <f t="shared" si="17"/>
        <v>0.22823779193205951</v>
      </c>
      <c r="R100" s="264">
        <f t="shared" si="18"/>
        <v>0.31233198288591879</v>
      </c>
      <c r="S100" s="266">
        <f t="shared" si="19"/>
        <v>5.3323049968365899E-2</v>
      </c>
    </row>
    <row r="101" spans="1:19" ht="16.5" x14ac:dyDescent="0.3">
      <c r="A101" s="261" t="s">
        <v>135</v>
      </c>
      <c r="B101" s="262">
        <v>300</v>
      </c>
      <c r="C101" s="263">
        <v>300</v>
      </c>
      <c r="D101" s="264">
        <f t="shared" si="10"/>
        <v>1</v>
      </c>
      <c r="E101" s="262">
        <v>0</v>
      </c>
      <c r="F101" s="263">
        <v>0</v>
      </c>
      <c r="G101" s="264" t="str">
        <f t="shared" si="11"/>
        <v/>
      </c>
      <c r="H101" s="264" t="str">
        <f t="shared" si="12"/>
        <v/>
      </c>
      <c r="I101" s="264" t="str">
        <f t="shared" si="13"/>
        <v/>
      </c>
      <c r="J101" s="266" t="str">
        <f t="shared" si="14"/>
        <v/>
      </c>
      <c r="K101" s="267">
        <v>371</v>
      </c>
      <c r="L101" s="263">
        <v>300</v>
      </c>
      <c r="M101" s="264">
        <f t="shared" si="15"/>
        <v>0.80862533692722371</v>
      </c>
      <c r="N101" s="262">
        <v>0</v>
      </c>
      <c r="O101" s="263">
        <v>0</v>
      </c>
      <c r="P101" s="264" t="str">
        <f t="shared" si="16"/>
        <v/>
      </c>
      <c r="Q101" s="264" t="str">
        <f t="shared" si="17"/>
        <v/>
      </c>
      <c r="R101" s="264" t="str">
        <f t="shared" si="18"/>
        <v/>
      </c>
      <c r="S101" s="266" t="str">
        <f t="shared" si="19"/>
        <v/>
      </c>
    </row>
    <row r="102" spans="1:19" ht="16.5" x14ac:dyDescent="0.3">
      <c r="A102" s="261" t="s">
        <v>292</v>
      </c>
      <c r="B102" s="262">
        <v>102</v>
      </c>
      <c r="C102" s="263">
        <v>39</v>
      </c>
      <c r="D102" s="264">
        <f t="shared" si="10"/>
        <v>0.38235294117647056</v>
      </c>
      <c r="E102" s="262">
        <v>0</v>
      </c>
      <c r="F102" s="263">
        <v>0</v>
      </c>
      <c r="G102" s="264" t="str">
        <f t="shared" si="11"/>
        <v/>
      </c>
      <c r="H102" s="264" t="str">
        <f t="shared" si="12"/>
        <v/>
      </c>
      <c r="I102" s="264" t="str">
        <f t="shared" si="13"/>
        <v/>
      </c>
      <c r="J102" s="266" t="str">
        <f t="shared" si="14"/>
        <v/>
      </c>
      <c r="K102" s="267">
        <v>266</v>
      </c>
      <c r="L102" s="263">
        <v>84</v>
      </c>
      <c r="M102" s="264">
        <f t="shared" si="15"/>
        <v>0.31578947368421051</v>
      </c>
      <c r="N102" s="262">
        <v>0</v>
      </c>
      <c r="O102" s="263">
        <v>0</v>
      </c>
      <c r="P102" s="264" t="str">
        <f t="shared" si="16"/>
        <v/>
      </c>
      <c r="Q102" s="264" t="str">
        <f t="shared" si="17"/>
        <v/>
      </c>
      <c r="R102" s="264" t="str">
        <f t="shared" si="18"/>
        <v/>
      </c>
      <c r="S102" s="266" t="str">
        <f t="shared" si="19"/>
        <v/>
      </c>
    </row>
    <row r="103" spans="1:19" ht="16.5" x14ac:dyDescent="0.3">
      <c r="A103" s="261" t="s">
        <v>303</v>
      </c>
      <c r="B103" s="262">
        <v>0</v>
      </c>
      <c r="C103" s="263">
        <v>0</v>
      </c>
      <c r="D103" s="264" t="str">
        <f t="shared" si="10"/>
        <v/>
      </c>
      <c r="E103" s="262">
        <v>0</v>
      </c>
      <c r="F103" s="263">
        <v>0</v>
      </c>
      <c r="G103" s="264" t="str">
        <f t="shared" si="11"/>
        <v/>
      </c>
      <c r="H103" s="264" t="str">
        <f t="shared" si="12"/>
        <v/>
      </c>
      <c r="I103" s="264" t="str">
        <f t="shared" si="13"/>
        <v/>
      </c>
      <c r="J103" s="266" t="str">
        <f t="shared" si="14"/>
        <v/>
      </c>
      <c r="K103" s="267">
        <v>0</v>
      </c>
      <c r="L103" s="263">
        <v>0</v>
      </c>
      <c r="M103" s="264" t="str">
        <f t="shared" si="15"/>
        <v/>
      </c>
      <c r="N103" s="262">
        <v>4947</v>
      </c>
      <c r="O103" s="263">
        <v>2520</v>
      </c>
      <c r="P103" s="264">
        <f t="shared" si="16"/>
        <v>0.50939963614311701</v>
      </c>
      <c r="Q103" s="264">
        <f t="shared" si="17"/>
        <v>-1</v>
      </c>
      <c r="R103" s="264">
        <f t="shared" si="18"/>
        <v>-1</v>
      </c>
      <c r="S103" s="266" t="str">
        <f t="shared" si="19"/>
        <v/>
      </c>
    </row>
    <row r="104" spans="1:19" ht="16.5" x14ac:dyDescent="0.3">
      <c r="A104" s="261" t="s">
        <v>285</v>
      </c>
      <c r="B104" s="262">
        <v>0</v>
      </c>
      <c r="C104" s="263">
        <v>0</v>
      </c>
      <c r="D104" s="264" t="str">
        <f t="shared" si="10"/>
        <v/>
      </c>
      <c r="E104" s="262">
        <v>0</v>
      </c>
      <c r="F104" s="263">
        <v>0</v>
      </c>
      <c r="G104" s="264" t="str">
        <f t="shared" si="11"/>
        <v/>
      </c>
      <c r="H104" s="264" t="str">
        <f t="shared" si="12"/>
        <v/>
      </c>
      <c r="I104" s="264" t="str">
        <f t="shared" si="13"/>
        <v/>
      </c>
      <c r="J104" s="266" t="str">
        <f t="shared" si="14"/>
        <v/>
      </c>
      <c r="K104" s="267">
        <v>0</v>
      </c>
      <c r="L104" s="263">
        <v>0</v>
      </c>
      <c r="M104" s="264" t="str">
        <f t="shared" si="15"/>
        <v/>
      </c>
      <c r="N104" s="262">
        <v>110</v>
      </c>
      <c r="O104" s="263">
        <v>55</v>
      </c>
      <c r="P104" s="264">
        <f t="shared" si="16"/>
        <v>0.5</v>
      </c>
      <c r="Q104" s="264">
        <f t="shared" si="17"/>
        <v>-1</v>
      </c>
      <c r="R104" s="264">
        <f t="shared" si="18"/>
        <v>-1</v>
      </c>
      <c r="S104" s="266" t="str">
        <f t="shared" si="19"/>
        <v/>
      </c>
    </row>
    <row r="105" spans="1:19" ht="16.5" x14ac:dyDescent="0.3">
      <c r="A105" s="261" t="s">
        <v>126</v>
      </c>
      <c r="B105" s="262">
        <v>0</v>
      </c>
      <c r="C105" s="263">
        <v>0</v>
      </c>
      <c r="D105" s="264" t="str">
        <f t="shared" si="10"/>
        <v/>
      </c>
      <c r="E105" s="262">
        <v>3132</v>
      </c>
      <c r="F105" s="263">
        <v>2714</v>
      </c>
      <c r="G105" s="264">
        <f t="shared" si="11"/>
        <v>0.86653895274584924</v>
      </c>
      <c r="H105" s="264">
        <f t="shared" si="12"/>
        <v>-1</v>
      </c>
      <c r="I105" s="264">
        <f t="shared" si="13"/>
        <v>-1</v>
      </c>
      <c r="J105" s="266" t="str">
        <f t="shared" si="14"/>
        <v/>
      </c>
      <c r="K105" s="267">
        <v>15696</v>
      </c>
      <c r="L105" s="263">
        <v>10927</v>
      </c>
      <c r="M105" s="264">
        <f t="shared" si="15"/>
        <v>0.69616462793068301</v>
      </c>
      <c r="N105" s="262">
        <v>20640</v>
      </c>
      <c r="O105" s="263">
        <v>17138</v>
      </c>
      <c r="P105" s="264">
        <f t="shared" si="16"/>
        <v>0.83032945736434105</v>
      </c>
      <c r="Q105" s="264">
        <f t="shared" si="17"/>
        <v>-0.23953488372093024</v>
      </c>
      <c r="R105" s="264">
        <f t="shared" si="18"/>
        <v>-0.36241101645466212</v>
      </c>
      <c r="S105" s="266">
        <f t="shared" si="19"/>
        <v>-0.13416482943365804</v>
      </c>
    </row>
    <row r="106" spans="1:19" ht="16.5" x14ac:dyDescent="0.3">
      <c r="A106" s="261" t="s">
        <v>293</v>
      </c>
      <c r="B106" s="262">
        <v>0</v>
      </c>
      <c r="C106" s="263">
        <v>0</v>
      </c>
      <c r="D106" s="264" t="str">
        <f t="shared" si="10"/>
        <v/>
      </c>
      <c r="E106" s="262">
        <v>0</v>
      </c>
      <c r="F106" s="263">
        <v>0</v>
      </c>
      <c r="G106" s="264" t="str">
        <f t="shared" si="11"/>
        <v/>
      </c>
      <c r="H106" s="264" t="str">
        <f t="shared" si="12"/>
        <v/>
      </c>
      <c r="I106" s="264" t="str">
        <f t="shared" si="13"/>
        <v/>
      </c>
      <c r="J106" s="266" t="str">
        <f t="shared" si="14"/>
        <v/>
      </c>
      <c r="K106" s="267">
        <v>0</v>
      </c>
      <c r="L106" s="263">
        <v>0</v>
      </c>
      <c r="M106" s="264" t="str">
        <f t="shared" si="15"/>
        <v/>
      </c>
      <c r="N106" s="262">
        <v>258</v>
      </c>
      <c r="O106" s="263">
        <v>0</v>
      </c>
      <c r="P106" s="264">
        <f t="shared" si="16"/>
        <v>0</v>
      </c>
      <c r="Q106" s="264">
        <f t="shared" si="17"/>
        <v>-1</v>
      </c>
      <c r="R106" s="264" t="str">
        <f t="shared" si="18"/>
        <v/>
      </c>
      <c r="S106" s="266" t="str">
        <f t="shared" si="19"/>
        <v/>
      </c>
    </row>
    <row r="107" spans="1:19" ht="17.25" thickBot="1" x14ac:dyDescent="0.35">
      <c r="A107" s="268" t="s">
        <v>122</v>
      </c>
      <c r="B107" s="269">
        <v>0</v>
      </c>
      <c r="C107" s="297">
        <v>0</v>
      </c>
      <c r="D107" s="272" t="str">
        <f t="shared" si="10"/>
        <v/>
      </c>
      <c r="E107" s="269">
        <v>0</v>
      </c>
      <c r="F107" s="297">
        <v>0</v>
      </c>
      <c r="G107" s="272" t="str">
        <f t="shared" si="11"/>
        <v/>
      </c>
      <c r="H107" s="272" t="str">
        <f t="shared" si="12"/>
        <v/>
      </c>
      <c r="I107" s="272" t="str">
        <f t="shared" si="13"/>
        <v/>
      </c>
      <c r="J107" s="271" t="str">
        <f t="shared" si="14"/>
        <v/>
      </c>
      <c r="K107" s="298">
        <v>0</v>
      </c>
      <c r="L107" s="297">
        <v>0</v>
      </c>
      <c r="M107" s="272" t="str">
        <f t="shared" si="15"/>
        <v/>
      </c>
      <c r="N107" s="269">
        <v>5472</v>
      </c>
      <c r="O107" s="297">
        <v>3959</v>
      </c>
      <c r="P107" s="272">
        <f t="shared" si="16"/>
        <v>0.72350146198830412</v>
      </c>
      <c r="Q107" s="272">
        <f t="shared" si="17"/>
        <v>-1</v>
      </c>
      <c r="R107" s="272">
        <f t="shared" si="18"/>
        <v>-1</v>
      </c>
      <c r="S107" s="271" t="str">
        <f t="shared" si="19"/>
        <v/>
      </c>
    </row>
    <row r="108" spans="1:19" ht="15.75" thickTop="1" x14ac:dyDescent="0.25">
      <c r="P108" s="148" t="str">
        <f t="shared" si="16"/>
        <v/>
      </c>
      <c r="Q108" s="148" t="str">
        <f t="shared" si="17"/>
        <v/>
      </c>
      <c r="R108" s="148" t="str">
        <f t="shared" si="18"/>
        <v/>
      </c>
    </row>
  </sheetData>
  <mergeCells count="12">
    <mergeCell ref="N6:P6"/>
    <mergeCell ref="Q6:S6"/>
    <mergeCell ref="A1:B1"/>
    <mergeCell ref="A3:S3"/>
    <mergeCell ref="A4:S4"/>
    <mergeCell ref="A5:A7"/>
    <mergeCell ref="B5:J5"/>
    <mergeCell ref="K5:S5"/>
    <mergeCell ref="B6:D6"/>
    <mergeCell ref="E6:G6"/>
    <mergeCell ref="H6:J6"/>
    <mergeCell ref="K6:M6"/>
  </mergeCells>
  <conditionalFormatting sqref="J108:J65536 S108:S65536 J3 S3">
    <cfRule type="cellIs" dxfId="12" priority="43" stopIfTrue="1" operator="lessThan">
      <formula>0</formula>
    </cfRule>
  </conditionalFormatting>
  <conditionalFormatting sqref="H8:J11 Q8:S11">
    <cfRule type="cellIs" dxfId="11" priority="44" stopIfTrue="1" operator="lessThan">
      <formula>0</formula>
    </cfRule>
    <cfRule type="cellIs" dxfId="10" priority="45" stopIfTrue="1" operator="greaterThanOrEqual">
      <formula>0</formula>
    </cfRule>
  </conditionalFormatting>
  <conditionalFormatting sqref="H12:J27 Q12:S27 Q29:S62 H29:J62 H64:J83 Q64:S83 Q85:S96 H85:J96 H98:J107 Q98:S107">
    <cfRule type="cellIs" dxfId="9" priority="9" stopIfTrue="1" operator="lessThan">
      <formula>0</formula>
    </cfRule>
    <cfRule type="cellIs" dxfId="8" priority="10" stopIfTrue="1" operator="greaterThanOrEqual">
      <formula>0</formula>
    </cfRule>
  </conditionalFormatting>
  <conditionalFormatting sqref="H28:J28 Q28:S28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H63:J63 Q63:S63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H84:J84 Q84:S84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H97:J97 Q97:S97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hyperlinks>
    <hyperlink ref="A1:B1" location="INDICE!A1" display="Volver al Indice" xr:uid="{01BE6FFF-D328-4C15-BC09-89754B27FB33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157D52FA0264E9A7F0BE2EF8C27FD" ma:contentTypeVersion="6" ma:contentTypeDescription="Crear nuevo documento." ma:contentTypeScope="" ma:versionID="8cd8fb742ae4d006ecdb467cf941c513">
  <xsd:schema xmlns:xsd="http://www.w3.org/2001/XMLSchema" xmlns:xs="http://www.w3.org/2001/XMLSchema" xmlns:p="http://schemas.microsoft.com/office/2006/metadata/properties" xmlns:ns2="ae949776-4767-4226-814a-711baaeeb010" targetNamespace="http://schemas.microsoft.com/office/2006/metadata/properties" ma:root="true" ma:fieldsID="ae97d86d512e10f4694ccf92ee6e1396" ns2:_="">
    <xsd:import namespace="ae949776-4767-4226-814a-711baaeeb010"/>
    <xsd:element name="properties">
      <xsd:complexType>
        <xsd:sequence>
          <xsd:element name="documentManagement">
            <xsd:complexType>
              <xsd:all>
                <xsd:element ref="ns2:Dependencia" minOccurs="0"/>
                <xsd:element ref="ns2:Tema" minOccurs="0"/>
                <xsd:element ref="ns2:Vigencia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49776-4767-4226-814a-711baaeeb010" elementFormDefault="qualified">
    <xsd:import namespace="http://schemas.microsoft.com/office/2006/documentManagement/types"/>
    <xsd:import namespace="http://schemas.microsoft.com/office/infopath/2007/PartnerControls"/>
    <xsd:element name="Dependencia" ma:index="8" nillable="true" ma:displayName="Dependencia" ma:internalName="Dependencia">
      <xsd:simpleType>
        <xsd:restriction base="dms:Text">
          <xsd:maxLength value="255"/>
        </xsd:restriction>
      </xsd:simpleType>
    </xsd:element>
    <xsd:element name="Tema" ma:index="9" nillable="true" ma:displayName="Tema" ma:default="Centros de Instrucción" ma:format="Dropdown" ma:internalName="Tema">
      <xsd:simpleType>
        <xsd:restriction base="dms:Choice">
          <xsd:enumeration value="Centros de Instrucción"/>
          <xsd:enumeration value="Oferta y Demanda"/>
          <xsd:enumeration value="Origen - Destino"/>
          <xsd:enumeration value="Pasajeros kilómetros y toneladas"/>
          <xsd:enumeration value="Tráfico de Aeropuertos"/>
          <xsd:enumeration value="Emisiones C02 – CORSIA"/>
          <xsd:enumeration value="Actividades Conexas"/>
          <xsd:enumeration value="Actividades Conexas Talleres"/>
          <xsd:enumeration value="Trabajos Aéreos Especiales"/>
          <xsd:enumeration value="Aviación Agrícola"/>
          <xsd:enumeration value="Infografía"/>
        </xsd:restriction>
      </xsd:simpleType>
    </xsd:element>
    <xsd:element name="Vigencia" ma:index="10" nillable="true" ma:displayName="Vigencia" ma:internalName="Vigencia">
      <xsd:simpleType>
        <xsd:restriction base="dms:Text">
          <xsd:maxLength value="255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2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a xmlns="ae949776-4767-4226-814a-711baaeeb010">Oferta y Demanda</Tema>
    <Vigencia xmlns="ae949776-4767-4226-814a-711baaeeb010">2019</Vigencia>
    <Dependencia xmlns="ae949776-4767-4226-814a-711baaeeb010">Transporte aéreo</Dependencia>
    <Formato xmlns="ae949776-4767-4226-814a-711baaeeb010">/Style%20Library/Images/xls.svg</Formato>
    <Orden xmlns="ae949776-4767-4226-814a-711baaeeb010" xsi:nil="true"/>
  </documentManagement>
</p:properties>
</file>

<file path=customXml/itemProps1.xml><?xml version="1.0" encoding="utf-8"?>
<ds:datastoreItem xmlns:ds="http://schemas.openxmlformats.org/officeDocument/2006/customXml" ds:itemID="{2A7A5CED-701C-4A06-8C76-9D60CCFC7039}"/>
</file>

<file path=customXml/itemProps2.xml><?xml version="1.0" encoding="utf-8"?>
<ds:datastoreItem xmlns:ds="http://schemas.openxmlformats.org/officeDocument/2006/customXml" ds:itemID="{CA21CC77-A1CC-4FE4-95A7-74BA212D8FD3}"/>
</file>

<file path=customXml/itemProps3.xml><?xml version="1.0" encoding="utf-8"?>
<ds:datastoreItem xmlns:ds="http://schemas.openxmlformats.org/officeDocument/2006/customXml" ds:itemID="{5C88118F-9A76-45CC-88D1-0BCD4C602D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Novedades</vt:lpstr>
      <vt:lpstr>Cuadro 2.1A</vt:lpstr>
      <vt:lpstr>Cuadro 2.1B</vt:lpstr>
      <vt:lpstr>CUADRO 2.2A</vt:lpstr>
      <vt:lpstr>CUADRO 2.2B</vt:lpstr>
      <vt:lpstr>CUADRO 2.3</vt:lpstr>
      <vt:lpstr>CUADRO 2.3B</vt:lpstr>
      <vt:lpstr>CUADRO 2.4</vt:lpstr>
      <vt:lpstr>CUADRO 2.5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Estadísticas de Oferta y Demanda - Transporte de Pasajeros - Julio 2019</dc:title>
  <dc:creator>Cristian Camilo Amezquita Bravo</dc:creator>
  <cp:lastModifiedBy>Cristian Camilo Amezquita Bravo</cp:lastModifiedBy>
  <dcterms:created xsi:type="dcterms:W3CDTF">2019-08-27T13:52:26Z</dcterms:created>
  <dcterms:modified xsi:type="dcterms:W3CDTF">2019-11-01T15:40:26Z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0x010100BDD157D52FA0264E9A7F0BE2EF8C27FD</vt:lpwstr>
  </property>
</Properties>
</file>